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K:\Title IA\Comparability\FY 2025-2026\Forms\"/>
    </mc:Choice>
  </mc:AlternateContent>
  <xr:revisionPtr revIDLastSave="0" documentId="13_ncr:1_{4D3492D9-40A7-49A9-A681-71D24C640CC1}" xr6:coauthVersionLast="47" xr6:coauthVersionMax="47" xr10:uidLastSave="{00000000-0000-0000-0000-000000000000}"/>
  <bookViews>
    <workbookView xWindow="-28920" yWindow="-120" windowWidth="29040" windowHeight="15720" tabRatio="896" xr2:uid="{00000000-000D-0000-FFFF-FFFF00000000}"/>
  </bookViews>
  <sheets>
    <sheet name="Cover Page" sheetId="34" r:id="rId1"/>
    <sheet name="Comparability Guidance" sheetId="17" r:id="rId2"/>
    <sheet name="Section I" sheetId="12" r:id="rId3"/>
    <sheet name="Sections II - Part 1" sheetId="27" r:id="rId4"/>
    <sheet name="Section II - Part 2" sheetId="26" r:id="rId5"/>
    <sheet name="Sections III &amp; IV" sheetId="35" r:id="rId6"/>
    <sheet name="Method A - Instructions" sheetId="16" r:id="rId7"/>
    <sheet name="Method A - Non-Title I Schools" sheetId="20" r:id="rId8"/>
    <sheet name="Method A - Title I Schools" sheetId="23" r:id="rId9"/>
    <sheet name="Method A - ONLY Title I Schools" sheetId="28" r:id="rId10"/>
    <sheet name="Method B - Instructions" sheetId="33" r:id="rId11"/>
    <sheet name="Method B - Non-Title I Schools" sheetId="30" r:id="rId12"/>
    <sheet name="Method B - Title I Schools" sheetId="31" r:id="rId13"/>
    <sheet name="Method B - ONLY Title I Schools" sheetId="32" r:id="rId14"/>
    <sheet name="District Policy Checklist" sheetId="18" r:id="rId15"/>
    <sheet name="Lists" sheetId="13" state="hidden" r:id="rId16"/>
  </sheets>
  <definedNames>
    <definedName name="District">Lists!$A:$A</definedName>
    <definedName name="_xlnm.Print_Area" localSheetId="3">'Sections II - Part 1'!$A$1:$E$23</definedName>
    <definedName name="_xlnm.Print_Area" localSheetId="5">'Sections III &amp; IV'!$A$1:$A$12</definedName>
    <definedName name="_xlnm.Print_Titles" localSheetId="1">'Comparability Guidance'!$1:$1</definedName>
    <definedName name="_xlnm.Print_Titles" localSheetId="14">'District Policy Checklist'!$1:$1</definedName>
    <definedName name="_xlnm.Print_Titles" localSheetId="6">'Method A - Instructions'!$1:$1</definedName>
    <definedName name="_xlnm.Print_Titles" localSheetId="7">'Method A - Non-Title I Schools'!$1:$1</definedName>
    <definedName name="_xlnm.Print_Titles" localSheetId="9">'Method A - ONLY Title I Schools'!$1:$1</definedName>
    <definedName name="_xlnm.Print_Titles" localSheetId="8">'Method A - Title I Schools'!$1:$1</definedName>
    <definedName name="_xlnm.Print_Titles" localSheetId="10">'Method B - Instructions'!$1:$1</definedName>
    <definedName name="_xlnm.Print_Titles" localSheetId="11">'Method B - Non-Title I Schools'!$1:$1</definedName>
    <definedName name="_xlnm.Print_Titles" localSheetId="13">'Method B - ONLY Title I Schools'!$1:$1</definedName>
    <definedName name="_xlnm.Print_Titles" localSheetId="12">'Method B - Title I Schools'!$1:$1</definedName>
    <definedName name="_xlnm.Print_Titles" localSheetId="4">'Section II - Part 2'!$1:$1</definedName>
    <definedName name="_xlnm.Print_Titles" localSheetId="3">'Sections II - Part 1'!$1:$1</definedName>
    <definedName name="_xlnm.Print_Titles" localSheetId="5">'Sections III &amp; IV'!$1:$1</definedName>
    <definedName name="SchoolYear">Lists!$B:$B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34" l="1"/>
  <c r="E41" i="20"/>
  <c r="B21" i="27" l="1"/>
  <c r="B22" i="27" s="1"/>
  <c r="D20" i="27"/>
  <c r="C20" i="27"/>
  <c r="F18" i="32"/>
  <c r="F19" i="32"/>
  <c r="G19" i="32" s="1"/>
  <c r="F20" i="32"/>
  <c r="F21" i="32"/>
  <c r="F22" i="32"/>
  <c r="G22" i="32" s="1"/>
  <c r="F23" i="32"/>
  <c r="G23" i="32" s="1"/>
  <c r="F24" i="32"/>
  <c r="G24" i="32" s="1"/>
  <c r="F25" i="32"/>
  <c r="G25" i="32" s="1"/>
  <c r="F26" i="32"/>
  <c r="G26" i="32" s="1"/>
  <c r="F27" i="32"/>
  <c r="G27" i="32" s="1"/>
  <c r="F28" i="32"/>
  <c r="F29" i="32"/>
  <c r="G29" i="32" s="1"/>
  <c r="F30" i="32"/>
  <c r="G30" i="32" s="1"/>
  <c r="F31" i="32"/>
  <c r="G31" i="32" s="1"/>
  <c r="F32" i="32"/>
  <c r="G32" i="32" s="1"/>
  <c r="F33" i="32"/>
  <c r="G33" i="32" s="1"/>
  <c r="F34" i="32"/>
  <c r="G34" i="32" s="1"/>
  <c r="F35" i="32"/>
  <c r="G35" i="32" s="1"/>
  <c r="F36" i="32"/>
  <c r="G36" i="32" s="1"/>
  <c r="F37" i="32"/>
  <c r="G37" i="32" s="1"/>
  <c r="F38" i="32"/>
  <c r="G38" i="32" s="1"/>
  <c r="F39" i="32"/>
  <c r="G39" i="32" s="1"/>
  <c r="F40" i="32"/>
  <c r="G40" i="32" s="1"/>
  <c r="F41" i="32"/>
  <c r="G41" i="32" s="1"/>
  <c r="F42" i="32"/>
  <c r="G42" i="32" s="1"/>
  <c r="F43" i="32"/>
  <c r="G43" i="32" s="1"/>
  <c r="F44" i="32"/>
  <c r="I18" i="32"/>
  <c r="I19" i="32"/>
  <c r="I20" i="32"/>
  <c r="I21" i="32"/>
  <c r="I22" i="32"/>
  <c r="I23" i="32"/>
  <c r="I24" i="32"/>
  <c r="I25" i="32"/>
  <c r="I26" i="32"/>
  <c r="I27" i="32"/>
  <c r="I28" i="32"/>
  <c r="I29" i="32"/>
  <c r="I30" i="32"/>
  <c r="I31" i="32"/>
  <c r="I32" i="32"/>
  <c r="I33" i="32"/>
  <c r="I34" i="32"/>
  <c r="I35" i="32"/>
  <c r="I36" i="32"/>
  <c r="I37" i="32"/>
  <c r="I38" i="32"/>
  <c r="I39" i="32"/>
  <c r="I40" i="32"/>
  <c r="I41" i="32"/>
  <c r="I42" i="32"/>
  <c r="I43" i="32"/>
  <c r="I44" i="32"/>
  <c r="G20" i="32"/>
  <c r="G21" i="32"/>
  <c r="G28" i="32"/>
  <c r="G44" i="32"/>
  <c r="J19" i="32"/>
  <c r="J20" i="32"/>
  <c r="J21" i="32"/>
  <c r="J22" i="32"/>
  <c r="J23" i="32"/>
  <c r="J24" i="32"/>
  <c r="J25" i="32"/>
  <c r="J26" i="32"/>
  <c r="J27" i="32"/>
  <c r="J28" i="32"/>
  <c r="J29" i="32"/>
  <c r="J30" i="32"/>
  <c r="J31" i="32"/>
  <c r="J32" i="32"/>
  <c r="J33" i="32"/>
  <c r="J34" i="32"/>
  <c r="J35" i="32"/>
  <c r="J36" i="32"/>
  <c r="J37" i="32"/>
  <c r="J38" i="32"/>
  <c r="J39" i="32"/>
  <c r="J40" i="32"/>
  <c r="J41" i="32"/>
  <c r="J42" i="32"/>
  <c r="J43" i="32"/>
  <c r="J44" i="32"/>
  <c r="H12" i="30"/>
  <c r="H13" i="30"/>
  <c r="H14" i="30"/>
  <c r="H15" i="30"/>
  <c r="H16" i="30"/>
  <c r="H17" i="30"/>
  <c r="H18" i="30"/>
  <c r="H19" i="30"/>
  <c r="H20" i="30"/>
  <c r="H21" i="30"/>
  <c r="H22" i="30"/>
  <c r="H23" i="30"/>
  <c r="H24" i="30"/>
  <c r="H25" i="30"/>
  <c r="H26" i="30"/>
  <c r="H27" i="30"/>
  <c r="H28" i="30"/>
  <c r="H29" i="30"/>
  <c r="H30" i="30"/>
  <c r="H31" i="30"/>
  <c r="H32" i="30"/>
  <c r="H33" i="30"/>
  <c r="H34" i="30"/>
  <c r="H35" i="30"/>
  <c r="H36" i="30"/>
  <c r="H37" i="30"/>
  <c r="H38" i="30"/>
  <c r="H39" i="30"/>
  <c r="H40" i="30"/>
  <c r="F12" i="30"/>
  <c r="F13" i="30"/>
  <c r="F14" i="30"/>
  <c r="F15" i="30"/>
  <c r="F16" i="30"/>
  <c r="F17" i="30"/>
  <c r="F18" i="30"/>
  <c r="F19" i="30"/>
  <c r="F20" i="30"/>
  <c r="F21" i="30"/>
  <c r="F22" i="30"/>
  <c r="F23" i="30"/>
  <c r="F24" i="30"/>
  <c r="F25" i="30"/>
  <c r="F26" i="30"/>
  <c r="F27" i="30"/>
  <c r="F28" i="30"/>
  <c r="F29" i="30"/>
  <c r="F30" i="30"/>
  <c r="F31" i="30"/>
  <c r="F32" i="30"/>
  <c r="F33" i="30"/>
  <c r="F34" i="30"/>
  <c r="F35" i="30"/>
  <c r="F36" i="30"/>
  <c r="F37" i="30"/>
  <c r="F38" i="30"/>
  <c r="F39" i="30"/>
  <c r="F40" i="30"/>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F11" i="30"/>
  <c r="H11" i="30"/>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F44" i="31"/>
  <c r="F45" i="31"/>
  <c r="F46" i="31"/>
  <c r="F47" i="31"/>
  <c r="J18" i="31"/>
  <c r="J19" i="31"/>
  <c r="J20" i="31"/>
  <c r="J21" i="31"/>
  <c r="J22" i="31"/>
  <c r="J23" i="31"/>
  <c r="J24" i="31"/>
  <c r="J25" i="31"/>
  <c r="J26" i="31"/>
  <c r="J27" i="31"/>
  <c r="J28" i="31"/>
  <c r="J29" i="31"/>
  <c r="J30" i="31"/>
  <c r="J31" i="31"/>
  <c r="J32" i="31"/>
  <c r="J33" i="31"/>
  <c r="J34" i="31"/>
  <c r="J35" i="31"/>
  <c r="J36" i="31"/>
  <c r="J37" i="31"/>
  <c r="J38" i="31"/>
  <c r="J39" i="31"/>
  <c r="J40" i="31"/>
  <c r="J41" i="31"/>
  <c r="J42" i="31"/>
  <c r="J43" i="31"/>
  <c r="J44" i="31"/>
  <c r="J45" i="31"/>
  <c r="J46" i="31"/>
  <c r="J47" i="31"/>
  <c r="J18" i="23"/>
  <c r="J19" i="23"/>
  <c r="J20" i="23"/>
  <c r="J21" i="23"/>
  <c r="J22" i="23"/>
  <c r="J23" i="23"/>
  <c r="J24" i="23"/>
  <c r="J25" i="23"/>
  <c r="J26" i="23"/>
  <c r="J27" i="23"/>
  <c r="J28" i="23"/>
  <c r="J29" i="23"/>
  <c r="J30" i="23"/>
  <c r="J31" i="23"/>
  <c r="J32" i="23"/>
  <c r="J33" i="23"/>
  <c r="J34" i="23"/>
  <c r="J35" i="23"/>
  <c r="J36" i="23"/>
  <c r="J37" i="23"/>
  <c r="J38" i="23"/>
  <c r="J39" i="23"/>
  <c r="J40" i="23"/>
  <c r="J41" i="23"/>
  <c r="J42" i="23"/>
  <c r="J43" i="23"/>
  <c r="J44" i="23"/>
  <c r="J45" i="23"/>
  <c r="J46" i="23"/>
  <c r="J47" i="23"/>
  <c r="J19" i="28"/>
  <c r="J20" i="28"/>
  <c r="J21" i="28"/>
  <c r="J22" i="28"/>
  <c r="J23" i="28"/>
  <c r="J24" i="28"/>
  <c r="J25" i="28"/>
  <c r="J26" i="28"/>
  <c r="J27" i="28"/>
  <c r="J28" i="28"/>
  <c r="J29" i="28"/>
  <c r="J30" i="28"/>
  <c r="J31" i="28"/>
  <c r="J32" i="28"/>
  <c r="J33" i="28"/>
  <c r="J34" i="28"/>
  <c r="J35" i="28"/>
  <c r="J36" i="28"/>
  <c r="J37" i="28"/>
  <c r="J38" i="28"/>
  <c r="J39" i="28"/>
  <c r="J40" i="28"/>
  <c r="J41" i="28"/>
  <c r="J42" i="28"/>
  <c r="J43" i="28"/>
  <c r="J44" i="28"/>
  <c r="F18" i="28" l="1"/>
  <c r="G18" i="28" s="1"/>
  <c r="I18" i="28"/>
  <c r="F19" i="28"/>
  <c r="G19" i="28" s="1"/>
  <c r="I19" i="28"/>
  <c r="F20" i="28"/>
  <c r="G20" i="28" s="1"/>
  <c r="I20" i="28"/>
  <c r="F21" i="28"/>
  <c r="G21" i="28" s="1"/>
  <c r="I21" i="28"/>
  <c r="F22" i="28"/>
  <c r="G22" i="28" s="1"/>
  <c r="I22" i="28"/>
  <c r="F23" i="28"/>
  <c r="G23" i="28" s="1"/>
  <c r="I23" i="28"/>
  <c r="F24" i="28"/>
  <c r="G24" i="28" s="1"/>
  <c r="I24" i="28"/>
  <c r="F25" i="28"/>
  <c r="G25" i="28" s="1"/>
  <c r="I25" i="28"/>
  <c r="F26" i="28"/>
  <c r="G26" i="28" s="1"/>
  <c r="I26" i="28"/>
  <c r="F27" i="28"/>
  <c r="G27" i="28" s="1"/>
  <c r="I27" i="28"/>
  <c r="F28" i="28"/>
  <c r="G28" i="28" s="1"/>
  <c r="I28" i="28"/>
  <c r="F29" i="28"/>
  <c r="G29" i="28" s="1"/>
  <c r="I29" i="28"/>
  <c r="F30" i="28"/>
  <c r="G30" i="28" s="1"/>
  <c r="I30" i="28"/>
  <c r="F31" i="28"/>
  <c r="G31" i="28" s="1"/>
  <c r="I31" i="28"/>
  <c r="F32" i="28"/>
  <c r="G32" i="28" s="1"/>
  <c r="I32" i="28"/>
  <c r="F33" i="28"/>
  <c r="G33" i="28" s="1"/>
  <c r="I33" i="28"/>
  <c r="F34" i="28"/>
  <c r="G34" i="28" s="1"/>
  <c r="I34" i="28"/>
  <c r="F35" i="28"/>
  <c r="G35" i="28" s="1"/>
  <c r="I35" i="28"/>
  <c r="F36" i="28"/>
  <c r="G36" i="28" s="1"/>
  <c r="I36" i="28"/>
  <c r="F37" i="28"/>
  <c r="G37" i="28" s="1"/>
  <c r="I37" i="28"/>
  <c r="F38" i="28"/>
  <c r="G38" i="28" s="1"/>
  <c r="I38" i="28"/>
  <c r="F39" i="28"/>
  <c r="G39" i="28" s="1"/>
  <c r="I39" i="28"/>
  <c r="F40" i="28"/>
  <c r="G40" i="28" s="1"/>
  <c r="I40" i="28"/>
  <c r="F41" i="28"/>
  <c r="G41" i="28" s="1"/>
  <c r="I41" i="28"/>
  <c r="F42" i="28"/>
  <c r="G42" i="28" s="1"/>
  <c r="I42" i="28"/>
  <c r="F43" i="28"/>
  <c r="G43" i="28" s="1"/>
  <c r="I43" i="28"/>
  <c r="F44" i="28"/>
  <c r="G44" i="28" s="1"/>
  <c r="I44" i="28"/>
  <c r="F18" i="23" l="1"/>
  <c r="G18" i="23" s="1"/>
  <c r="I18" i="23"/>
  <c r="F19" i="23"/>
  <c r="G19" i="23" s="1"/>
  <c r="I19" i="23"/>
  <c r="F20" i="23"/>
  <c r="G20" i="23" s="1"/>
  <c r="I20" i="23"/>
  <c r="F21" i="23"/>
  <c r="G21" i="23" s="1"/>
  <c r="I21" i="23"/>
  <c r="F22" i="23"/>
  <c r="G22" i="23" s="1"/>
  <c r="I22" i="23"/>
  <c r="F23" i="23"/>
  <c r="G23" i="23" s="1"/>
  <c r="I23" i="23"/>
  <c r="F24" i="23"/>
  <c r="G24" i="23" s="1"/>
  <c r="I24" i="23"/>
  <c r="F25" i="23"/>
  <c r="G25" i="23" s="1"/>
  <c r="I25" i="23"/>
  <c r="F26" i="23"/>
  <c r="G26" i="23" s="1"/>
  <c r="I26" i="23"/>
  <c r="F27" i="23"/>
  <c r="G27" i="23" s="1"/>
  <c r="I27" i="23"/>
  <c r="F28" i="23"/>
  <c r="G28" i="23" s="1"/>
  <c r="I28" i="23"/>
  <c r="F29" i="23"/>
  <c r="G29" i="23" s="1"/>
  <c r="I29" i="23"/>
  <c r="F30" i="23"/>
  <c r="G30" i="23" s="1"/>
  <c r="I30" i="23"/>
  <c r="F31" i="23"/>
  <c r="G31" i="23" s="1"/>
  <c r="I31" i="23"/>
  <c r="F32" i="23"/>
  <c r="G32" i="23" s="1"/>
  <c r="I32" i="23"/>
  <c r="F33" i="23"/>
  <c r="G33" i="23" s="1"/>
  <c r="I33" i="23"/>
  <c r="F34" i="23"/>
  <c r="G34" i="23" s="1"/>
  <c r="I34" i="23"/>
  <c r="F35" i="23"/>
  <c r="G35" i="23" s="1"/>
  <c r="I35" i="23"/>
  <c r="F36" i="23"/>
  <c r="G36" i="23" s="1"/>
  <c r="I36" i="23"/>
  <c r="F37" i="23"/>
  <c r="G37" i="23" s="1"/>
  <c r="I37" i="23"/>
  <c r="F38" i="23"/>
  <c r="G38" i="23" s="1"/>
  <c r="I38" i="23"/>
  <c r="F39" i="23"/>
  <c r="G39" i="23" s="1"/>
  <c r="I39" i="23"/>
  <c r="F40" i="23"/>
  <c r="G40" i="23" s="1"/>
  <c r="I40" i="23"/>
  <c r="F41" i="23"/>
  <c r="G41" i="23" s="1"/>
  <c r="I41" i="23"/>
  <c r="F42" i="23"/>
  <c r="G42" i="23" s="1"/>
  <c r="I42" i="23"/>
  <c r="F43" i="23"/>
  <c r="G43" i="23" s="1"/>
  <c r="I43" i="23"/>
  <c r="F44" i="23"/>
  <c r="G44" i="23" s="1"/>
  <c r="I44" i="23"/>
  <c r="F45" i="23"/>
  <c r="G45" i="23" s="1"/>
  <c r="I45" i="23"/>
  <c r="F46" i="23"/>
  <c r="G46" i="23" s="1"/>
  <c r="I46" i="23"/>
  <c r="F47" i="23"/>
  <c r="G47" i="23" s="1"/>
  <c r="I47" i="23"/>
  <c r="F12" i="20"/>
  <c r="H12" i="20"/>
  <c r="F13" i="20"/>
  <c r="H13" i="20"/>
  <c r="F14" i="20"/>
  <c r="H14" i="20"/>
  <c r="F15" i="20"/>
  <c r="H15" i="20"/>
  <c r="F16" i="20"/>
  <c r="H16" i="20"/>
  <c r="F17" i="20"/>
  <c r="H17" i="20"/>
  <c r="F18" i="20"/>
  <c r="H18" i="20"/>
  <c r="F19" i="20"/>
  <c r="H19" i="20"/>
  <c r="F20" i="20"/>
  <c r="H20" i="20"/>
  <c r="F21" i="20"/>
  <c r="H21" i="20"/>
  <c r="F22" i="20"/>
  <c r="H22" i="20"/>
  <c r="F23" i="20"/>
  <c r="H23" i="20"/>
  <c r="F24" i="20"/>
  <c r="H24" i="20"/>
  <c r="F25" i="20"/>
  <c r="H25" i="20"/>
  <c r="F26" i="20"/>
  <c r="H26" i="20"/>
  <c r="F27" i="20"/>
  <c r="H27" i="20"/>
  <c r="F28" i="20"/>
  <c r="H28" i="20"/>
  <c r="F29" i="20"/>
  <c r="H29" i="20"/>
  <c r="F30" i="20"/>
  <c r="H30" i="20"/>
  <c r="F31" i="20"/>
  <c r="H31" i="20"/>
  <c r="F32" i="20"/>
  <c r="H32" i="20"/>
  <c r="F33" i="20"/>
  <c r="H33" i="20"/>
  <c r="F34" i="20"/>
  <c r="H34" i="20"/>
  <c r="F35" i="20"/>
  <c r="H35" i="20"/>
  <c r="F36" i="20"/>
  <c r="H36" i="20"/>
  <c r="F37" i="20"/>
  <c r="H37" i="20"/>
  <c r="F38" i="20"/>
  <c r="H38" i="20"/>
  <c r="F39" i="20"/>
  <c r="H39" i="20"/>
  <c r="F40" i="20"/>
  <c r="H40" i="20"/>
  <c r="A3" i="34" l="1"/>
  <c r="G41" i="30" l="1"/>
  <c r="F17" i="32"/>
  <c r="G18"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F17" i="31"/>
  <c r="I17" i="32"/>
  <c r="F17" i="28"/>
  <c r="G17" i="28" s="1"/>
  <c r="H11" i="20"/>
  <c r="F11" i="20"/>
  <c r="I17" i="23"/>
  <c r="F17" i="23"/>
  <c r="I17" i="28"/>
  <c r="I17" i="31"/>
  <c r="H45" i="28"/>
  <c r="G41" i="20"/>
  <c r="F42" i="20"/>
  <c r="B3" i="23" s="1"/>
  <c r="B4" i="23" s="1"/>
  <c r="D41" i="20"/>
  <c r="D45" i="32"/>
  <c r="H45" i="32"/>
  <c r="E45" i="32"/>
  <c r="E41" i="30"/>
  <c r="D41" i="30"/>
  <c r="F42" i="30" s="1"/>
  <c r="B3" i="31" s="1"/>
  <c r="B4" i="31" s="1"/>
  <c r="D45" i="28"/>
  <c r="E45" i="28"/>
  <c r="F46" i="32" l="1"/>
  <c r="B4" i="32" s="1"/>
  <c r="G17" i="31"/>
  <c r="G17" i="23"/>
  <c r="F46" i="28"/>
  <c r="B4" i="28" s="1"/>
  <c r="I47" i="28"/>
  <c r="B5" i="28" s="1"/>
  <c r="I47" i="32"/>
  <c r="H43" i="20"/>
  <c r="B5" i="23" s="1"/>
  <c r="B6" i="23" s="1"/>
  <c r="J17" i="23" s="1"/>
  <c r="H43" i="30"/>
  <c r="B5" i="31" s="1"/>
  <c r="B6" i="31" s="1"/>
  <c r="J17" i="31" s="1"/>
  <c r="B3" i="32" l="1"/>
  <c r="G17" i="32"/>
  <c r="G18" i="32"/>
  <c r="B6" i="32"/>
  <c r="B5" i="32"/>
  <c r="B3" i="28"/>
  <c r="B6" i="28"/>
  <c r="J18" i="28" s="1"/>
  <c r="J17" i="32" l="1"/>
  <c r="J18" i="32"/>
  <c r="J17" i="28"/>
</calcChain>
</file>

<file path=xl/sharedStrings.xml><?xml version="1.0" encoding="utf-8"?>
<sst xmlns="http://schemas.openxmlformats.org/spreadsheetml/2006/main" count="432" uniqueCount="279">
  <si>
    <t>have a districtwide salary schedule;</t>
  </si>
  <si>
    <t>have a written policy to ensure equivalence among schools in teachers, administrators, and auxiliary personnel;</t>
  </si>
  <si>
    <t>have a written policy to ensure equivalence among schools in the provision of curriculum materials and instructional supplies;</t>
  </si>
  <si>
    <t>retain documentation at the district office for single-audit and onsite compliance review purposes.</t>
  </si>
  <si>
    <t>Significant, unpredictable changes in student enrollment or personnel assignments which occur after the beginning of a school year should not be included as a factor in determining comparability.</t>
  </si>
  <si>
    <t xml:space="preserve">For each grade span category, select either Method A or Method B to demonstrate comparability.   </t>
  </si>
  <si>
    <t>Name of School</t>
  </si>
  <si>
    <t>For example, the LEA, in order to establish a comparison to determine that services are "substantially comparable," may calculate ratios for the group of schools serving program areas with the lowest percentage of children from low-income families. The ratio for each of the other program schools would then be compared with the average calculated for the comparison group of program schools.</t>
  </si>
  <si>
    <t>Although there is no limitation on the number of grade spans an LEA may use, the number should match the basic organization of schools in the LEA. For example, if the LEA's organization includes elementary, middle, and senior high schools, the LEA would have three grade spans.</t>
  </si>
  <si>
    <t>If there is a significant difference in the enrollments of schools within a grade span--for example, the largest school in the grade span has an enrollment that is two times the enrollment of the smallest school in the grade span--the LEA may divide grades spans into a large school group and a small school group.</t>
  </si>
  <si>
    <t>An LEA shall be considered to have met the comparability requirement if the LEA files with the SEA a written assurance that it has established and implemented a--</t>
  </si>
  <si>
    <t>An LEA need not include unpredictable changes in student enrollment or personnel assignments that occur after the beginning of a school year in determining comparability of services.</t>
  </si>
  <si>
    <t>Developing Procedures for Compliance</t>
  </si>
  <si>
    <t xml:space="preserve">District Policy </t>
  </si>
  <si>
    <t>District:</t>
  </si>
  <si>
    <t>Alaska Gateway</t>
  </si>
  <si>
    <t>Aleutian Region</t>
  </si>
  <si>
    <t>Aleutians East</t>
  </si>
  <si>
    <t>Anchorage</t>
  </si>
  <si>
    <t>Annette Island</t>
  </si>
  <si>
    <t>Bering Strait</t>
  </si>
  <si>
    <t>Bristol Bay</t>
  </si>
  <si>
    <t>Chatham</t>
  </si>
  <si>
    <t>Chugach</t>
  </si>
  <si>
    <t>Copper River</t>
  </si>
  <si>
    <t>Cordova</t>
  </si>
  <si>
    <t>Craig</t>
  </si>
  <si>
    <t>Delta-Greely</t>
  </si>
  <si>
    <t>Denali</t>
  </si>
  <si>
    <t>Dillingham</t>
  </si>
  <si>
    <t>Fairbanks</t>
  </si>
  <si>
    <t>Galena</t>
  </si>
  <si>
    <t>Haines</t>
  </si>
  <si>
    <t>Hoonah</t>
  </si>
  <si>
    <t>Hydaburg</t>
  </si>
  <si>
    <t>Iditarod</t>
  </si>
  <si>
    <t>Juneau</t>
  </si>
  <si>
    <t>Kake</t>
  </si>
  <si>
    <t>Kashunamiut</t>
  </si>
  <si>
    <t>Kenai</t>
  </si>
  <si>
    <t>Ketchikan</t>
  </si>
  <si>
    <t>Klawock</t>
  </si>
  <si>
    <t>Kodiak</t>
  </si>
  <si>
    <t>Kuspuk</t>
  </si>
  <si>
    <t>Lake &amp; Peninsula</t>
  </si>
  <si>
    <t>Lower Kuskokwim</t>
  </si>
  <si>
    <t>Lower Yukon</t>
  </si>
  <si>
    <t>Mat-Su</t>
  </si>
  <si>
    <t>Mt. Edgecumbe</t>
  </si>
  <si>
    <t>Nenana</t>
  </si>
  <si>
    <t>Nome</t>
  </si>
  <si>
    <t>North Slope</t>
  </si>
  <si>
    <t>Northwest Arctic</t>
  </si>
  <si>
    <t>Pelican</t>
  </si>
  <si>
    <t>Petersburg</t>
  </si>
  <si>
    <t>Pribilof</t>
  </si>
  <si>
    <t>Saint Mary's</t>
  </si>
  <si>
    <t>Sitka</t>
  </si>
  <si>
    <t>Skagway</t>
  </si>
  <si>
    <t>Southeast Island</t>
  </si>
  <si>
    <t>Southwest Region</t>
  </si>
  <si>
    <t>Unalaska</t>
  </si>
  <si>
    <t>Valdez</t>
  </si>
  <si>
    <t>Wrangell</t>
  </si>
  <si>
    <t>Yakutat</t>
  </si>
  <si>
    <t>Yukon Flats</t>
  </si>
  <si>
    <t>Yukon-Koyukuk</t>
  </si>
  <si>
    <t>Yupiit</t>
  </si>
  <si>
    <t>Select a District --&gt;</t>
  </si>
  <si>
    <t>Select a School Year --&gt;</t>
  </si>
  <si>
    <t>District Policy Checklist</t>
  </si>
  <si>
    <t>Indicate the actual grades served, which may differ among schools in a given category.  For example, a K-8 grouping might include one school serving grades K-6 and another serving K-5.</t>
  </si>
  <si>
    <t>Divide the salary excluding longevity by the number of students enrolled to determine the salary amount per pupil.</t>
  </si>
  <si>
    <t>Divide the amount allocated by the number of students enrolled to obtain the per pupil amount for each school.</t>
  </si>
  <si>
    <t>Grade Span/Enrollment Size Category:</t>
  </si>
  <si>
    <t>Actual Grade Span:</t>
  </si>
  <si>
    <t>Number of Students Enrolled:</t>
  </si>
  <si>
    <t>Staff Salaries Excluding Longevity:</t>
  </si>
  <si>
    <t>Staff Salary Amount Per Pupil:</t>
  </si>
  <si>
    <t>Average Salary Amount Per Pupil:</t>
  </si>
  <si>
    <t>Allocation for Instructional Supplies/Curriculum Materials:</t>
  </si>
  <si>
    <t>Per Pupil Amount for Supplies/Materials:</t>
  </si>
  <si>
    <t>Average Per Pupil Amount for Supplies/Materials:</t>
  </si>
  <si>
    <t>Number (FTE) of Non-federally-funded Staff:</t>
  </si>
  <si>
    <t>Number of Pupils Per Staff:</t>
  </si>
  <si>
    <t>Comparability Guidance</t>
  </si>
  <si>
    <t>COMPARABILITY GUIDANCE</t>
  </si>
  <si>
    <t>Records</t>
  </si>
  <si>
    <t>DISTRICT POLICY CHECKLIST</t>
  </si>
  <si>
    <t>Select --&gt;</t>
  </si>
  <si>
    <t>Districts may exclude State/local funds expended for:</t>
  </si>
  <si>
    <t>1. Limited-English-proficient students and</t>
  </si>
  <si>
    <t>2. Excess costs of providing services to children with disabilities.</t>
  </si>
  <si>
    <t>Number Students Enrolled</t>
  </si>
  <si>
    <t>Actual
Grade
Levels</t>
  </si>
  <si>
    <t># Pupils
Per 1.0
FTE Staff</t>
  </si>
  <si>
    <t>Number
(FTE)
Staff</t>
  </si>
  <si>
    <t>State
School
ID #</t>
  </si>
  <si>
    <t>Average Per Pupil Amount for Materials &amp; Supplies in Non-Title I Schools</t>
  </si>
  <si>
    <t>1. Bilingual/limited-English-proficient students and</t>
  </si>
  <si>
    <t>School Allocation for
Instructional Supplies &amp;
Curriculum Materials</t>
  </si>
  <si>
    <t>Instructional Supplies &amp;
Curriculum Materials
Per Pupil Amount</t>
  </si>
  <si>
    <t>Staff Salary Amount Per Pupil</t>
  </si>
  <si>
    <t>Staff Salaries Excluding Longevity</t>
  </si>
  <si>
    <t>Average Number of Pupils/Staff in Non-Title I Schools</t>
  </si>
  <si>
    <t>*Comparable?
Y/N</t>
  </si>
  <si>
    <t>Average Pupils/Staff × 110% = Pupil/Staff Ratio</t>
  </si>
  <si>
    <t>Average Per Pupil Amount × 90% = Supplies/Materials Ratio</t>
  </si>
  <si>
    <t>Totals from Method B - Non-Title I tab</t>
  </si>
  <si>
    <t>Average Staff Salary Amount Per Pupil in Non-Title I Schools</t>
  </si>
  <si>
    <t>Average Staff Salary Per Pupil × 90% = Staff Salary Ratio</t>
  </si>
  <si>
    <t xml:space="preserve">School Year: </t>
  </si>
  <si>
    <t>Section II: Schools Excluded</t>
  </si>
  <si>
    <t>Grade Span Category</t>
  </si>
  <si>
    <t>Date:</t>
  </si>
  <si>
    <t>Section II, Part 2 tab</t>
  </si>
  <si>
    <t>Section II. Determine Grade Span Categories and Schools Excluded</t>
  </si>
  <si>
    <t>Section III. Title I and Non-Title I Schools Analysis</t>
  </si>
  <si>
    <t>Section I. Method of Determining Comparability</t>
  </si>
  <si>
    <t>Section III. Method A: Non-Title I Schools Analysis</t>
  </si>
  <si>
    <t>Section III. Method B: Non-Title I Schools Analysis</t>
  </si>
  <si>
    <t>Section III. Method A: Title I Schools Analysis (compared to non-Title I schools)</t>
  </si>
  <si>
    <t>Section III. Method B: Title I Schools Analysis (compared to non-Title I schools)</t>
  </si>
  <si>
    <t>Average # of Pupils/Staff in all Title I Schools</t>
  </si>
  <si>
    <t>Average Per Pupil Amount for Materials &amp; Supplies in all Title I Schools</t>
  </si>
  <si>
    <t xml:space="preserve">Average Pupils/Staff in all Title I Schools × 110% = </t>
  </si>
  <si>
    <t>Average Pupils/Staff in all Title I Schools x 90% =</t>
  </si>
  <si>
    <t>Average Per Pupil Amount for Materials &amp; Supplies in all Title I Schools x 90% =</t>
  </si>
  <si>
    <t>Average Per Pupil Amount for Supplies/Materials in all Title I schools x 110% =</t>
  </si>
  <si>
    <t>Totals from Method A - ONLY Title I Schools (below)</t>
  </si>
  <si>
    <t>Totals from Method B - ONLY Title I Schools (below)</t>
  </si>
  <si>
    <t>Average Staff salary per pupil in all Title I Schools x 90% =</t>
  </si>
  <si>
    <t>Average Staff salary per pupil in all Title I Schools x 110% =</t>
  </si>
  <si>
    <t>Average Staff salary per pupil in all Title I Schools</t>
  </si>
  <si>
    <t>Method A tab for ONLY Title I Schools</t>
  </si>
  <si>
    <t>Method B tab for ONLY Title I Schools</t>
  </si>
  <si>
    <t>An LEA may determine comparability on a districtwide basis for all schools or on a grade-span basis by comparing Title I schools to non-Title I schools.</t>
  </si>
  <si>
    <t>An LEA may meet the comparability requirement if it establishes and implements measures for determining compliance such as student/instructional staff ratios or student/instructional staff salary ratios. For example, an LEA may--</t>
  </si>
  <si>
    <t>Cover Sheet for Comparability Report</t>
  </si>
  <si>
    <t>Method A (Staff/Pupil Ratio) Instructions</t>
  </si>
  <si>
    <t>Method B (Staff Salary per Pupil) Instructions</t>
  </si>
  <si>
    <t>Optional:</t>
  </si>
  <si>
    <t>Printed Name &amp; Title:</t>
  </si>
  <si>
    <t>#2. Total Title I Schools (A) + Total Non-Title I Schools (B):</t>
  </si>
  <si>
    <t># 1. Total number of  schools in district:</t>
  </si>
  <si>
    <t>Grade Span</t>
  </si>
  <si>
    <t>Section IV. Comparability Compliance Demonstrated</t>
  </si>
  <si>
    <t>District Total &amp; Average for Non-Title I Schools</t>
  </si>
  <si>
    <t>Section III. Method A: ONLY Title I Schools Analysis (compared ONLY to other Title I schools)</t>
  </si>
  <si>
    <t>District Average for all Title I schools</t>
  </si>
  <si>
    <t>Section III. Method B: ONLY Title I Schools Analysis (compared ONLY to other Title I schools)</t>
  </si>
  <si>
    <t>An LEA may receive Title I, Part A, Basic and Title I, Part C, Migrant funds only if it uses State and local funds to provide services in Part A Basic and Part C Migrant schools that are at least comparable to the services provided in schools that are not receiving Part A Basic and Part C Migrant funds. If the LEA serves all of its schools with Part A Basic and Part C Migrant funds, the LEA must use State and local funds to provide services that are substantially comparable in each Part A Basic and Part C Migrant school.</t>
  </si>
  <si>
    <t>If the LEA files a written assurance that it has established and implement a districtwide salary schedule and policies to ensure equivalence among schools in staffing and in the provision of materials and supplies, it must keep records to document that the salary schedule and policies were implemented and that equivalence was achieved among schools in staffing, materials, and supplies. If the LEA established and implemented other measures for determining compliance with comparability such as Method A or Method B, it must maintain source documentation to support the calculations and documentation to demonstrate that any needed adjustment to staff assignments were made and must submit the calculations for Method A or Method B to the state.</t>
  </si>
  <si>
    <t>modify distribution practices as necessary to achieve comparable* funding for Title I schools, within the ten percent range definedin federal statute; and,</t>
  </si>
  <si>
    <t>Instructions</t>
  </si>
  <si>
    <t>Indicate the amount of state/local funds allocated to each school for instructional supplies and materials.</t>
  </si>
  <si>
    <t>Average Number of Pupils Per Staff:</t>
  </si>
  <si>
    <t>Submit:</t>
  </si>
  <si>
    <t>Section II, Part 1 tab, and</t>
  </si>
  <si>
    <t xml:space="preserve"> Total number of schools must include charter, cyber, correspondence, and alternative schools</t>
  </si>
  <si>
    <t>Districts submitting this policy checklist must also demonstrate through Method A or Method B that comparability has been met.</t>
  </si>
  <si>
    <t>Complete tabs Method B Non Title I and Method B Title I for each grade span category for which Method B has been selected. List the schools in this grade span category.</t>
  </si>
  <si>
    <t>Salaries from State/local funds for staff members, certified or classified, who provide instruction or who assist or supervise instructional providers are included, as well as staff who support instruction such as administrators, librarians, counselors, staff trainers, instructional aides/assistants.  Staff salaries supported by federal funds should not be included.  Staff salary differentials for years of employment should not be included in comparability determinations.</t>
  </si>
  <si>
    <t>On Method B Non Title I tab, total the allocated amounts and divide by the total number of students enrolled in all schools to determine the average per pupil amount in non-Title I schools.  Multiply the average for non-Title I schools by 90%, indicate the result on Method B Title I and compare each Title I school to that figure. Indicate comparability status for Title I schools in the designated column.  (ATitle I school is comparable if the per pupil amount is greater than or equal to 90% of the average for non-Title I schools.)</t>
  </si>
  <si>
    <t>Grade span (if other):</t>
  </si>
  <si>
    <t>On Method B Non Title I tab, total the salary amounts for all schools and divide by the total number of students enrolled to determine the average salary amount per pupil in non-Title I schools. On Method B Title I tab, multiply the average salary amount for non-Title I schools from Non Title I tab by 90% and then compare each Title I school to the result.   Indicate comparability status for Title I schools in the designated column.  (A Title I school is comparable if the salary amount per pupil is greater than or equal to 90% of the average for non-Title I schools.)</t>
  </si>
  <si>
    <t>2014-2015</t>
  </si>
  <si>
    <t>2015-2016</t>
  </si>
  <si>
    <t>2016-2017</t>
  </si>
  <si>
    <t>2017-2018</t>
  </si>
  <si>
    <t>AK School ID Number</t>
  </si>
  <si>
    <t>2018-2019</t>
  </si>
  <si>
    <t>2019-2020</t>
  </si>
  <si>
    <t>ALASKA DEPARTMENT OF EDUCATION &amp; EARLY DEVELOPMENT</t>
  </si>
  <si>
    <t>Submitted by:</t>
  </si>
  <si>
    <t>Please note that this entire workbook contains 15 tabs, including cover page.</t>
  </si>
  <si>
    <t xml:space="preserve">The purpose of the ESEA Title I comparability requirement is to ensure that school districts provide equitable State/local funding to schools receiving Title I Part A Basic and/or Part C Migrant funds when compared with those schools not receiving Title I funds.  </t>
  </si>
  <si>
    <t>document the implementation of these policies by annually submitting the Report of Comparability in Distribution of State/Local Funds to the DEED Title I Administrator;</t>
  </si>
  <si>
    <t>Use the number of students enrolled on October 1, as reported to DEED on the annual Fall OASIS Student Enrollment Report OR use the Average Daily Membership for the 20-day period in October as reported to DEED.</t>
  </si>
  <si>
    <t>• Districtwide salary schedule;</t>
  </si>
  <si>
    <t>• Policy to ensure equivalence among schools in teachers, administrators, and other staff; and,</t>
  </si>
  <si>
    <t>• Policy to ensure equivalence among schools in the provision of curriculum materials and instructional supplies.</t>
  </si>
  <si>
    <t>Number of Title I Schools</t>
  </si>
  <si>
    <t>METHOD A - Staff to Pupil Ratio</t>
  </si>
  <si>
    <t>Instructional Supplies &amp; Curriculum Materials Per Pupil Amount</t>
  </si>
  <si>
    <t>METHOD B - Staff Salary per Pupil Ratio</t>
  </si>
  <si>
    <t>Choose the method of determing comparability and complete all appropriate sections.
(Click on the link to go to the appropriate tab.)</t>
  </si>
  <si>
    <t>*NOTE: A school is comparable if it meets either the staff salary/pupil ratio OR the instructional supplies/materials OR both of the comparable columns.</t>
  </si>
  <si>
    <t>Districts have the option to exclude from the analysis any school with less than 100 students, or that is the only school for its gradespan.</t>
  </si>
  <si>
    <r>
      <t xml:space="preserve">Enter information for </t>
    </r>
    <r>
      <rPr>
        <b/>
        <sz val="12"/>
        <rFont val="Calibri"/>
        <family val="2"/>
        <scheme val="minor"/>
      </rPr>
      <t>Title I schools</t>
    </r>
    <r>
      <rPr>
        <sz val="12"/>
        <rFont val="Calibri"/>
        <family val="2"/>
        <scheme val="minor"/>
      </rPr>
      <t xml:space="preserve"> in this grade span and size category.</t>
    </r>
  </si>
  <si>
    <r>
      <t xml:space="preserve">Enter information for </t>
    </r>
    <r>
      <rPr>
        <b/>
        <sz val="11"/>
        <rFont val="Calibri"/>
        <family val="2"/>
        <scheme val="minor"/>
      </rPr>
      <t>Title I schools</t>
    </r>
    <r>
      <rPr>
        <sz val="11"/>
        <rFont val="Calibri"/>
        <family val="2"/>
        <scheme val="minor"/>
      </rPr>
      <t xml:space="preserve"> in this grade span and size category.</t>
    </r>
  </si>
  <si>
    <r>
      <rPr>
        <b/>
        <u/>
        <sz val="12"/>
        <rFont val="Calibri"/>
        <family val="2"/>
        <scheme val="minor"/>
      </rPr>
      <t>Method A:</t>
    </r>
    <r>
      <rPr>
        <b/>
        <sz val="12"/>
        <rFont val="Calibri"/>
        <family val="2"/>
        <scheme val="minor"/>
      </rPr>
      <t xml:space="preserve"> </t>
    </r>
    <r>
      <rPr>
        <sz val="12"/>
        <rFont val="Calibri"/>
        <family val="2"/>
        <scheme val="minor"/>
      </rPr>
      <t xml:space="preserve">Compares Title I schools to non-Title I schools in terms of </t>
    </r>
    <r>
      <rPr>
        <b/>
        <sz val="12"/>
        <rFont val="Calibri"/>
        <family val="2"/>
        <scheme val="minor"/>
      </rPr>
      <t xml:space="preserve">pupil-staff ratios and the
amounts allocated for materials/supplies. </t>
    </r>
  </si>
  <si>
    <r>
      <rPr>
        <b/>
        <u/>
        <sz val="12"/>
        <rFont val="Calibri"/>
        <family val="2"/>
        <scheme val="minor"/>
      </rPr>
      <t>Method B:</t>
    </r>
    <r>
      <rPr>
        <b/>
        <sz val="12"/>
        <rFont val="Calibri"/>
        <family val="2"/>
        <scheme val="minor"/>
      </rPr>
      <t xml:space="preserve"> </t>
    </r>
    <r>
      <rPr>
        <sz val="12"/>
        <rFont val="Calibri"/>
        <family val="2"/>
        <scheme val="minor"/>
      </rPr>
      <t xml:space="preserve">Compares Title I schools to non-Title I schools in terms of </t>
    </r>
    <r>
      <rPr>
        <b/>
        <sz val="12"/>
        <rFont val="Calibri"/>
        <family val="2"/>
        <scheme val="minor"/>
      </rPr>
      <t xml:space="preserve">salary expenditures and
amounts allocated for materials and supplies.  </t>
    </r>
  </si>
  <si>
    <r>
      <t xml:space="preserve">Depending on the method selected, </t>
    </r>
    <r>
      <rPr>
        <b/>
        <sz val="12"/>
        <rFont val="Calibri"/>
        <family val="2"/>
        <scheme val="minor"/>
      </rPr>
      <t xml:space="preserve">tabs should be completed for each grade span category.
</t>
    </r>
    <r>
      <rPr>
        <sz val="12"/>
        <rFont val="Calibri"/>
        <family val="2"/>
        <scheme val="minor"/>
      </rPr>
      <t>The method selected does not have to be the same for all grade spans.  If a grade span category was 
split into large-school and small-school groups, determine comparability for each group using either method.</t>
    </r>
  </si>
  <si>
    <r>
      <t xml:space="preserve">List in the table below the schools that were </t>
    </r>
    <r>
      <rPr>
        <b/>
        <i/>
        <sz val="12"/>
        <rFont val="Calibri"/>
        <family val="2"/>
        <scheme val="minor"/>
      </rPr>
      <t>excluded</t>
    </r>
    <r>
      <rPr>
        <sz val="12"/>
        <rFont val="Calibri"/>
        <family val="2"/>
        <scheme val="minor"/>
      </rPr>
      <t xml:space="preserve"> from this analysis.</t>
    </r>
  </si>
  <si>
    <r>
      <t>Title I Status</t>
    </r>
    <r>
      <rPr>
        <b/>
        <sz val="8"/>
        <rFont val="Calibri"/>
        <family val="2"/>
        <scheme val="minor"/>
      </rPr>
      <t xml:space="preserve">
(TA, SW, NS, EX)</t>
    </r>
  </si>
  <si>
    <r>
      <t>October 1</t>
    </r>
    <r>
      <rPr>
        <b/>
        <vertAlign val="superscript"/>
        <sz val="10"/>
        <rFont val="Calibri"/>
        <family val="2"/>
        <scheme val="minor"/>
      </rPr>
      <t>st</t>
    </r>
    <r>
      <rPr>
        <b/>
        <sz val="10"/>
        <rFont val="Calibri"/>
        <family val="2"/>
        <scheme val="minor"/>
      </rPr>
      <t xml:space="preserve"> Enrollment Count</t>
    </r>
  </si>
  <si>
    <r>
      <t>Districts with all Title I schools:</t>
    </r>
    <r>
      <rPr>
        <sz val="11"/>
        <rFont val="Calibri"/>
        <family val="2"/>
        <scheme val="minor"/>
      </rPr>
      <t xml:space="preserve"> Even if all schools in the LEA or in a grade span grouping are served with Title I funds, the LEA must demonstrate that it will use State and local funds to provide services that, taken as a whole, are substantially comparable in each school. </t>
    </r>
    <r>
      <rPr>
        <b/>
        <sz val="11"/>
        <rFont val="Calibri"/>
        <family val="2"/>
        <scheme val="minor"/>
      </rPr>
      <t>If the district only has Title I schools, complete only the tab for either Method A - ONLY Title I Schools or Method B - ONLY Title I Schools.</t>
    </r>
    <r>
      <rPr>
        <sz val="11"/>
        <rFont val="Calibri"/>
        <family val="2"/>
        <scheme val="minor"/>
      </rPr>
      <t xml:space="preserve"> </t>
    </r>
  </si>
  <si>
    <r>
      <t>Exclusions to comparability tests:</t>
    </r>
    <r>
      <rPr>
        <sz val="11"/>
        <rFont val="Calibri"/>
        <family val="2"/>
        <scheme val="minor"/>
      </rPr>
      <t xml:space="preserve"> The comparability requirement does not apply to an LEA with only one building for each grade span. </t>
    </r>
    <r>
      <rPr>
        <b/>
        <sz val="11"/>
        <rFont val="Calibri"/>
        <family val="2"/>
        <scheme val="minor"/>
      </rPr>
      <t>An LEA may also exclude schools with 100 or fewer students from its comparability determinations.</t>
    </r>
  </si>
  <si>
    <r>
      <rPr>
        <b/>
        <sz val="11"/>
        <rFont val="Calibri"/>
        <family val="2"/>
        <scheme val="minor"/>
      </rPr>
      <t>Method A:</t>
    </r>
    <r>
      <rPr>
        <sz val="11"/>
        <rFont val="Calibri"/>
        <family val="2"/>
        <scheme val="minor"/>
      </rPr>
      <t xml:space="preserve"> Compare the </t>
    </r>
    <r>
      <rPr>
        <b/>
        <sz val="11"/>
        <rFont val="Calibri"/>
        <family val="2"/>
        <scheme val="minor"/>
      </rPr>
      <t>average number of students per instructional staff</t>
    </r>
    <r>
      <rPr>
        <sz val="11"/>
        <rFont val="Calibri"/>
        <family val="2"/>
        <scheme val="minor"/>
      </rPr>
      <t xml:space="preserve"> in each Part A Basic and Part C Migrant school with the average number of students per instructional staff in schools not participating in Part A Basic and Part C Migrant programs. A Part A Basic and Part C Migrant school is comparable if its average does not exceed 110 percent of the average of schools not participating in Part A Basic and Part C Migrant programs.</t>
    </r>
  </si>
  <si>
    <r>
      <rPr>
        <b/>
        <sz val="11"/>
        <rFont val="Calibri"/>
        <family val="2"/>
        <scheme val="minor"/>
      </rPr>
      <t>Method B:</t>
    </r>
    <r>
      <rPr>
        <sz val="11"/>
        <rFont val="Calibri"/>
        <family val="2"/>
        <scheme val="minor"/>
      </rPr>
      <t xml:space="preserve"> Compare the </t>
    </r>
    <r>
      <rPr>
        <b/>
        <sz val="11"/>
        <rFont val="Calibri"/>
        <family val="2"/>
        <scheme val="minor"/>
      </rPr>
      <t>average instructional staff salary expenditure per student</t>
    </r>
    <r>
      <rPr>
        <sz val="11"/>
        <rFont val="Calibri"/>
        <family val="2"/>
        <scheme val="minor"/>
      </rPr>
      <t xml:space="preserve"> in each program school with the average instructional staff salary expenditure per student in schools not participating under Part A Basic and Part C Migrant. A Part A Basic and Part C Migrant school is comparable if its average is at least 90 percent of the average of schools not participating in Part A Basic and Part C Migrant programs.</t>
    </r>
  </si>
  <si>
    <r>
      <t xml:space="preserve">Staff salary differentials for years of employment </t>
    </r>
    <r>
      <rPr>
        <b/>
        <sz val="11"/>
        <rFont val="Calibri"/>
        <family val="2"/>
        <scheme val="minor"/>
      </rPr>
      <t>shall not be</t>
    </r>
    <r>
      <rPr>
        <sz val="11"/>
        <rFont val="Calibri"/>
        <family val="2"/>
        <scheme val="minor"/>
      </rPr>
      <t xml:space="preserve"> included in comparability determinations.</t>
    </r>
  </si>
  <si>
    <r>
      <t xml:space="preserve">An LEA must develop procedures for compliance with the comparability requirement and implement those procedures annually. </t>
    </r>
    <r>
      <rPr>
        <b/>
        <i/>
        <sz val="11"/>
        <rFont val="Calibri"/>
        <family val="2"/>
        <scheme val="minor"/>
      </rPr>
      <t>An LEA is  required to document compliance with the comparability requirement every year.</t>
    </r>
  </si>
  <si>
    <r>
      <rPr>
        <sz val="12"/>
        <rFont val="Calibri"/>
        <family val="2"/>
        <scheme val="minor"/>
      </rPr>
      <t>Information to assist districts can be found under "Enrollment Totals" on the</t>
    </r>
    <r>
      <rPr>
        <u/>
        <sz val="12"/>
        <color indexed="12"/>
        <rFont val="Calibri"/>
        <family val="2"/>
        <scheme val="minor"/>
      </rPr>
      <t xml:space="preserve"> DEED Data Center webpage.</t>
    </r>
  </si>
  <si>
    <r>
      <t xml:space="preserve">If there is a significant range in the enrollments of schools within a grade span, the district may divide  the grade span into a large-school group and a small-school group, and determine comparability separately for each group. Indicate the number of Title I schools and non-Title I schools in each grade span category.  </t>
    </r>
    <r>
      <rPr>
        <b/>
        <sz val="11"/>
        <rFont val="Calibri"/>
        <family val="2"/>
        <scheme val="minor"/>
      </rPr>
      <t>NOTE: For purposes of comparability, Title I schools are those receiving Title I Part A Basic  funds to provide a</t>
    </r>
    <r>
      <rPr>
        <sz val="11"/>
        <rFont val="Calibri"/>
        <family val="2"/>
        <scheme val="minor"/>
      </rPr>
      <t xml:space="preserve"> </t>
    </r>
    <r>
      <rPr>
        <b/>
        <sz val="11"/>
        <rFont val="Calibri"/>
        <family val="2"/>
        <scheme val="minor"/>
      </rPr>
      <t>Basic Program for Disadvantaged students AND/OR receiving Title I Part C funds to provide a Migrant Education Program.</t>
    </r>
  </si>
  <si>
    <r>
      <t xml:space="preserve">Enter information for </t>
    </r>
    <r>
      <rPr>
        <b/>
        <sz val="12"/>
        <rFont val="Calibri"/>
        <family val="2"/>
        <scheme val="minor"/>
      </rPr>
      <t>non-Title I schools</t>
    </r>
    <r>
      <rPr>
        <sz val="12"/>
        <rFont val="Calibri"/>
        <family val="2"/>
        <scheme val="minor"/>
      </rPr>
      <t xml:space="preserve"> in this grade span and size category.</t>
    </r>
  </si>
  <si>
    <t>An LEA must develop procedures for compliance with the comparability requirement and implement those procedures annually.</t>
  </si>
  <si>
    <t>Read the Comparability Guidance and the Instructions for Methods A &amp; B tabs before completing this report. (Click on link below.)</t>
  </si>
  <si>
    <t>Define three or four grade span categories that generally reflect the organization of the district, i.e. elementary, middle schools, etc. Actual grade spans served by schools in the category may differ, for example, a K-8 category might include schools that serve grades K-6, K-5, and 6-8.</t>
  </si>
  <si>
    <t>Districts have the option to exclude from the analysis any school with less than 100 students. Section III need not be completed for grade spans that have no Title I schools. If all schools in a grade span are Title I schools, the district must still demonstrate that the distribution of state/local funds is substantially comparable among those schools. In that case, complete the ONLY Title I tab for Method A or B. Enter the list of schools that were excluded from this analysis on the Section II, Part 2 tab.</t>
  </si>
  <si>
    <r>
      <t xml:space="preserve">Method A
</t>
    </r>
    <r>
      <rPr>
        <sz val="10"/>
        <rFont val="Calibri"/>
        <family val="2"/>
        <scheme val="minor"/>
      </rPr>
      <t>(Staff to Pupil Ratio)</t>
    </r>
  </si>
  <si>
    <t>OR Submit Only:</t>
  </si>
  <si>
    <t>AND Submit:</t>
  </si>
  <si>
    <r>
      <t xml:space="preserve">Method B
</t>
    </r>
    <r>
      <rPr>
        <sz val="10"/>
        <rFont val="Calibri"/>
        <family val="2"/>
        <scheme val="minor"/>
      </rPr>
      <t>(Staff Salary per Pupil Ratio)</t>
    </r>
  </si>
  <si>
    <r>
      <t xml:space="preserve">Single Site District
</t>
    </r>
    <r>
      <rPr>
        <sz val="10"/>
        <rFont val="Calibri"/>
        <family val="2"/>
        <scheme val="minor"/>
      </rPr>
      <t>(One building per gradespan, or all schools have enrollment &lt; 100)</t>
    </r>
  </si>
  <si>
    <t>Method A tab for Non-Title I Schools, and</t>
  </si>
  <si>
    <t>Method A tab for Title I Schools, OR</t>
  </si>
  <si>
    <t>Method B tab for Non-Title I Schools, and</t>
  </si>
  <si>
    <t>Method B tab for Title I Schools, OR</t>
  </si>
  <si>
    <t>Section I tab (this page), and</t>
  </si>
  <si>
    <r>
      <t xml:space="preserve">District Policy
</t>
    </r>
    <r>
      <rPr>
        <sz val="10"/>
        <rFont val="Calibri"/>
        <family val="2"/>
        <scheme val="minor"/>
      </rPr>
      <t>(Must also submit either Method A or Method B)</t>
    </r>
  </si>
  <si>
    <t>Superintendent or Designee Signature:</t>
  </si>
  <si>
    <t>Compliance has been demonstrated if all Title I schools receive comparable amounts for staffing and/or 
supplies/materials (Method A) or for salaries and/or supplies/materials (Method B).  Unpredictable changes in student enrollment, and related adjustments in personnel assignments, which occur after the beginning of the school year shall not be a factor in determining comparability. Districts not meeting this requirement are not eligible to receive Title I Part A Basic or Title I Part C Migrant funds. Waivers to the comparability requirement are prohibited by federal statute.</t>
  </si>
  <si>
    <r>
      <t xml:space="preserve">Enrollment size category:
</t>
    </r>
    <r>
      <rPr>
        <sz val="10"/>
        <rFont val="Calibri"/>
        <family val="2"/>
        <scheme val="minor"/>
      </rPr>
      <t>if applicable</t>
    </r>
  </si>
  <si>
    <t>skip this cell</t>
  </si>
  <si>
    <t>skipp this cell</t>
  </si>
  <si>
    <t>Enter grade span, if other:</t>
  </si>
  <si>
    <t>Grade span category:</t>
  </si>
  <si>
    <t>Totals from Method A - Non-Title I Schools tab</t>
  </si>
  <si>
    <t>*NOTE: A school is comparable if it meets either the Pupil/staff ratio (&lt;110% of the non-Title I ratio) OR the instructional supplies/materials (&gt; 90% of the Non Title I) OR both of the comparable columns.</t>
  </si>
  <si>
    <t>*Comparable?
Y/N2</t>
  </si>
  <si>
    <t>Number of Students Enrolled</t>
  </si>
  <si>
    <r>
      <t xml:space="preserve">Enrollment size category:
</t>
    </r>
    <r>
      <rPr>
        <sz val="9"/>
        <rFont val="Calibri"/>
        <family val="2"/>
        <scheme val="minor"/>
      </rPr>
      <t>if applicable</t>
    </r>
  </si>
  <si>
    <t>NOTE*: A school is comparable if it is within the range of 90% to 110% of the average of all Title I schools for either the Pupil/staff ratio OR the instructional supplies/materials ratio OR both of the comparable columns.</t>
  </si>
  <si>
    <t>end of worksheet</t>
  </si>
  <si>
    <t>*NOTE: A school is comparable if it is within the range of 90% to 110% of the average of all Title I schools for either the Pupil/staff ratio OR the instructional supplies/materials ratio OR both of the comparable columns.</t>
  </si>
  <si>
    <t xml:space="preserve">In order to meet the Title I comparability requirement through a district salary schedule and policy, a district must have all of the following: </t>
  </si>
  <si>
    <t>end of worksheet, and form 05-12-021</t>
  </si>
  <si>
    <t>Enrollment Range</t>
  </si>
  <si>
    <t>Number of Non-Title I School</t>
  </si>
  <si>
    <t>Option to Exclude 
(check all that apply)</t>
  </si>
  <si>
    <t>Elementary Grade Span</t>
  </si>
  <si>
    <t>Middle School Grade Span</t>
  </si>
  <si>
    <t>High School Grade Span</t>
  </si>
  <si>
    <t>Other Grade Span</t>
  </si>
  <si>
    <r>
      <rPr>
        <b/>
        <sz val="10"/>
        <rFont val="Calibri"/>
        <family val="2"/>
        <scheme val="minor"/>
      </rPr>
      <t>Elementary - Small School Group</t>
    </r>
    <r>
      <rPr>
        <sz val="10"/>
        <rFont val="Calibri"/>
        <family val="2"/>
        <scheme val="minor"/>
      </rPr>
      <t xml:space="preserve">
(if split category option is used)</t>
    </r>
  </si>
  <si>
    <r>
      <rPr>
        <b/>
        <sz val="10"/>
        <rFont val="Calibri"/>
        <family val="2"/>
        <scheme val="minor"/>
      </rPr>
      <t xml:space="preserve">Elementary - Large School Group </t>
    </r>
    <r>
      <rPr>
        <sz val="10"/>
        <rFont val="Calibri"/>
        <family val="2"/>
        <scheme val="minor"/>
      </rPr>
      <t xml:space="preserve">
(if split-category option is used)</t>
    </r>
  </si>
  <si>
    <r>
      <rPr>
        <b/>
        <sz val="10"/>
        <rFont val="Calibri"/>
        <family val="2"/>
        <scheme val="minor"/>
      </rPr>
      <t xml:space="preserve">Middle - Small School Group </t>
    </r>
    <r>
      <rPr>
        <sz val="10"/>
        <rFont val="Calibri"/>
        <family val="2"/>
        <scheme val="minor"/>
      </rPr>
      <t xml:space="preserve">
(if split-category option is used)</t>
    </r>
  </si>
  <si>
    <r>
      <rPr>
        <b/>
        <sz val="10"/>
        <rFont val="Calibri"/>
        <family val="2"/>
        <scheme val="minor"/>
      </rPr>
      <t>Middle - Large School Group</t>
    </r>
    <r>
      <rPr>
        <sz val="10"/>
        <rFont val="Calibri"/>
        <family val="2"/>
        <scheme val="minor"/>
      </rPr>
      <t xml:space="preserve"> 
(if split-category option is used)</t>
    </r>
  </si>
  <si>
    <r>
      <rPr>
        <b/>
        <sz val="10"/>
        <rFont val="Calibri"/>
        <family val="2"/>
        <scheme val="minor"/>
      </rPr>
      <t>High School - Small School Group</t>
    </r>
    <r>
      <rPr>
        <sz val="10"/>
        <rFont val="Calibri"/>
        <family val="2"/>
        <scheme val="minor"/>
      </rPr>
      <t xml:space="preserve"> 
(if split-category option is used)</t>
    </r>
  </si>
  <si>
    <r>
      <rPr>
        <b/>
        <sz val="10"/>
        <rFont val="Calibri"/>
        <family val="2"/>
        <scheme val="minor"/>
      </rPr>
      <t>High School - Large School Group</t>
    </r>
    <r>
      <rPr>
        <sz val="10"/>
        <rFont val="Calibri"/>
        <family val="2"/>
        <scheme val="minor"/>
      </rPr>
      <t xml:space="preserve"> 
(if split-category option is used)</t>
    </r>
  </si>
  <si>
    <r>
      <rPr>
        <b/>
        <sz val="10"/>
        <rFont val="Calibri"/>
        <family val="2"/>
        <scheme val="minor"/>
      </rPr>
      <t>Other - Small School Group</t>
    </r>
    <r>
      <rPr>
        <sz val="10"/>
        <rFont val="Calibri"/>
        <family val="2"/>
        <scheme val="minor"/>
      </rPr>
      <t xml:space="preserve"> 
(if split-category option is used)</t>
    </r>
  </si>
  <si>
    <r>
      <rPr>
        <b/>
        <sz val="10"/>
        <rFont val="Calibri"/>
        <family val="2"/>
        <scheme val="minor"/>
      </rPr>
      <t xml:space="preserve">Other - Large School Group </t>
    </r>
    <r>
      <rPr>
        <sz val="10"/>
        <rFont val="Calibri"/>
        <family val="2"/>
        <scheme val="minor"/>
      </rPr>
      <t xml:space="preserve">
(if split-category option is used)</t>
    </r>
  </si>
  <si>
    <t xml:space="preserve">Totals: </t>
  </si>
  <si>
    <t>n/a</t>
  </si>
  <si>
    <t>skip to next cell</t>
  </si>
  <si>
    <t>Are #1 and #2 equal? (Must be "Yes"):</t>
  </si>
  <si>
    <t>2020-2021</t>
  </si>
  <si>
    <r>
      <rPr>
        <b/>
        <sz val="28"/>
        <rFont val="Calibri"/>
        <family val="2"/>
        <scheme val="minor"/>
      </rPr>
      <t>REPORT OF COMPARABILITY</t>
    </r>
    <r>
      <rPr>
        <b/>
        <sz val="36"/>
        <rFont val="Calibri"/>
        <family val="2"/>
        <scheme val="minor"/>
      </rPr>
      <t xml:space="preserve">
</t>
    </r>
    <r>
      <rPr>
        <b/>
        <sz val="16"/>
        <rFont val="Calibri"/>
        <family val="2"/>
        <scheme val="minor"/>
      </rPr>
      <t>for the</t>
    </r>
  </si>
  <si>
    <t>2021-2022</t>
  </si>
  <si>
    <t>2022-2023</t>
  </si>
  <si>
    <t xml:space="preserve">For questions regarding this form, regulations governing comparability, or other Title I/ESEA issues, contact Courtney Preziosi at </t>
  </si>
  <si>
    <t>2023-2024</t>
  </si>
  <si>
    <t xml:space="preserve">Indicate the actual grades served, which may differ among schools in a given category.  For example, a K-8 grouping might include one school serving grades K-6 and another serving K-5.
</t>
  </si>
  <si>
    <t xml:space="preserve">Complete tabs Method A - Non-Title I Schools and Method A - Title I Schools for each grade span category for which Method A has been selected. List the schools in this grade span category.
</t>
  </si>
  <si>
    <t xml:space="preserve">Use the number of students enrolled on October 1, as reported to DEED on the annual Fall OASIS Student Enrollment Report OR use the Average Daily Membership for the 20-day period in October as reported to EED.
</t>
  </si>
  <si>
    <t xml:space="preserve">For each school, divide the number of students enrolled by the number of staff to determine the number of pupils per 1.0 FTE staff.
</t>
  </si>
  <si>
    <t xml:space="preserve">On the Method A - Non-Title I Schools tab, total the number of students enrolled in all schools and divide this by the total FTE of staff in all schools to determine the average number of pupils per FTE in non-Title I schools.
On the Method A - Title I Schools tab, multiply the average for non-Title I Schools Method A non-Title I tab by 110% and then compare each Title I school to the result. Indicate comparability status for Title I schools in the designated column. (Title I schools are comparable if the number of pupils per FTE is less than or equal to 110% of the average for non-Title I schools.)
</t>
  </si>
  <si>
    <t xml:space="preserve">Divide the amount allocated by the number of students enrolled to obtain the per pupil amount for each school.
</t>
  </si>
  <si>
    <t xml:space="preserve">On the Method A - Non-Title I Schools tab, total the allocated amounts for all schools and divide by the total number of students enrolled in all schools to determine the average per pupil amount in non-Title I schools. Multiply the average for non-Title I schools  by 90%, indicate the result on the Method A - Title I Schools tab and compare each Title I school to that figure.  Indicate comparability status for Title I schools in the designated column. (A Title I school is comparable if the per pupil amount is greater than or equal to 90% of the average for non-Title I schools.)
</t>
  </si>
  <si>
    <t xml:space="preserve">Indicate the amount of state/local funds allocated to each school for instructional supplies and materials.
</t>
  </si>
  <si>
    <t xml:space="preserve">Using full-time equivalents (1.0, 0.5, 0.25, etc.), indicate the number of instructional staff paid by state/local funds.  Staff members, certified or classified, who provide instruction or who assist or supervise instructional providers are included, as well as staff who support instruction such as librarians, counselors, staff trainers, instructional aides/assistants.  FTEs supported by federal funds should not be included.
</t>
  </si>
  <si>
    <t>2024-2025</t>
  </si>
  <si>
    <r>
      <t xml:space="preserve">The Report of Comparability in Distribution of State/Local Funds
must be submitted annually to the Alaska Department of Education &amp;
Early Development by </t>
    </r>
    <r>
      <rPr>
        <b/>
        <i/>
        <sz val="14"/>
        <color rgb="FFC00000"/>
        <rFont val="Calibri"/>
        <family val="2"/>
        <scheme val="minor"/>
      </rPr>
      <t>February 13, 2026</t>
    </r>
    <r>
      <rPr>
        <b/>
        <i/>
        <sz val="14"/>
        <rFont val="Calibri"/>
        <family val="2"/>
        <scheme val="minor"/>
      </rPr>
      <t>. Submit this report by email to courtney.preziosi@alaska.gov. 
Form #05-12-021</t>
    </r>
  </si>
  <si>
    <r>
      <t>The Report of Comparability in Distribution of State/Local Funds must be submitted annually to
the Alaska Department of Education &amp; Early Development by</t>
    </r>
    <r>
      <rPr>
        <b/>
        <i/>
        <sz val="12"/>
        <color rgb="FFC00000"/>
        <rFont val="Calibri"/>
        <family val="2"/>
        <scheme val="minor"/>
      </rPr>
      <t xml:space="preserve"> February 13, 2026</t>
    </r>
    <r>
      <rPr>
        <b/>
        <i/>
        <sz val="12"/>
        <rFont val="Calibri"/>
        <family val="2"/>
        <scheme val="minor"/>
      </rPr>
      <t xml:space="preserve">. Submit this report by email to courtney.preziosi@alaska.gov. </t>
    </r>
  </si>
  <si>
    <r>
      <t xml:space="preserve">The Report of Comparability in Distribution of State/Local Funds
must be submitted annually to the
Department of Education &amp; Early Development by </t>
    </r>
    <r>
      <rPr>
        <b/>
        <sz val="14"/>
        <color rgb="FFC00000"/>
        <rFont val="Calibri"/>
        <family val="2"/>
        <scheme val="minor"/>
      </rPr>
      <t>February 13, 2026</t>
    </r>
    <r>
      <rPr>
        <b/>
        <sz val="14"/>
        <rFont val="Calibri"/>
        <family val="2"/>
        <scheme val="minor"/>
      </rPr>
      <t>.</t>
    </r>
  </si>
  <si>
    <t xml:space="preserve">Submit this report by email to Courtney Preziosi at </t>
  </si>
  <si>
    <t>courtney.preziosi@alaska.gov.</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</si>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</sst>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00000"/>
  </numFmts>
  <fonts count="46" x14ac:knownFonts="1">
    <font>
      <sz val="10"/>
      <name val="Arial"/>
    </font>
    <font>
      <sz val="10"/>
      <name val="Arial"/>
      <family val="2"/>
    </font>
    <font>
      <sz val="10"/>
      <name val="Arial"/>
      <family val="2"/>
    </font>
    <font>
      <u/>
      <sz val="10"/>
      <color indexed="12"/>
      <name val="Arial"/>
      <family val="2"/>
    </font>
    <font>
      <b/>
      <sz val="12"/>
      <name val="Times New Roman"/>
      <family val="1"/>
    </font>
    <font>
      <sz val="12"/>
      <name val="Times New Roman"/>
      <family val="1"/>
    </font>
    <font>
      <sz val="14"/>
      <name val="Times New Roman"/>
      <family val="1"/>
    </font>
    <font>
      <sz val="10"/>
      <name val="Times New Roman"/>
      <family val="1"/>
    </font>
    <font>
      <sz val="8"/>
      <name val="Arial"/>
      <family val="2"/>
    </font>
    <font>
      <sz val="8"/>
      <color rgb="FF000000"/>
      <name val="Segoe UI"/>
      <family val="2"/>
    </font>
    <font>
      <b/>
      <sz val="14"/>
      <name val="Calibri"/>
      <family val="2"/>
      <scheme val="minor"/>
    </font>
    <font>
      <b/>
      <sz val="12"/>
      <name val="Calibri"/>
      <family val="2"/>
      <scheme val="minor"/>
    </font>
    <font>
      <sz val="10"/>
      <name val="Calibri"/>
      <family val="2"/>
      <scheme val="minor"/>
    </font>
    <font>
      <sz val="12"/>
      <name val="Calibri"/>
      <family val="2"/>
      <scheme val="minor"/>
    </font>
    <font>
      <i/>
      <sz val="8"/>
      <name val="Calibri"/>
      <family val="2"/>
      <scheme val="minor"/>
    </font>
    <font>
      <sz val="11"/>
      <name val="Calibri"/>
      <family val="2"/>
      <scheme val="minor"/>
    </font>
    <font>
      <b/>
      <sz val="10"/>
      <name val="Calibri"/>
      <family val="2"/>
      <scheme val="minor"/>
    </font>
    <font>
      <b/>
      <sz val="11"/>
      <name val="Calibri"/>
      <family val="2"/>
      <scheme val="minor"/>
    </font>
    <font>
      <b/>
      <u/>
      <sz val="12"/>
      <name val="Calibri"/>
      <family val="2"/>
      <scheme val="minor"/>
    </font>
    <font>
      <u/>
      <sz val="12"/>
      <color indexed="12"/>
      <name val="Calibri"/>
      <family val="2"/>
      <scheme val="minor"/>
    </font>
    <font>
      <b/>
      <i/>
      <sz val="12"/>
      <name val="Calibri"/>
      <family val="2"/>
      <scheme val="minor"/>
    </font>
    <font>
      <b/>
      <sz val="8"/>
      <name val="Calibri"/>
      <family val="2"/>
      <scheme val="minor"/>
    </font>
    <font>
      <b/>
      <vertAlign val="superscript"/>
      <sz val="10"/>
      <name val="Calibri"/>
      <family val="2"/>
      <scheme val="minor"/>
    </font>
    <font>
      <b/>
      <i/>
      <sz val="14"/>
      <name val="Calibri"/>
      <family val="2"/>
      <scheme val="minor"/>
    </font>
    <font>
      <sz val="14"/>
      <name val="Calibri"/>
      <family val="2"/>
      <scheme val="minor"/>
    </font>
    <font>
      <b/>
      <i/>
      <sz val="11"/>
      <name val="Calibri"/>
      <family val="2"/>
      <scheme val="minor"/>
    </font>
    <font>
      <sz val="10"/>
      <color theme="0"/>
      <name val="Calibri"/>
      <family val="2"/>
      <scheme val="minor"/>
    </font>
    <font>
      <u/>
      <sz val="10"/>
      <color indexed="12"/>
      <name val="Calibri"/>
      <family val="2"/>
      <scheme val="minor"/>
    </font>
    <font>
      <b/>
      <sz val="36"/>
      <name val="Calibri"/>
      <family val="2"/>
      <scheme val="minor"/>
    </font>
    <font>
      <b/>
      <sz val="16"/>
      <name val="Calibri"/>
      <family val="2"/>
      <scheme val="minor"/>
    </font>
    <font>
      <b/>
      <sz val="24"/>
      <name val="Calibri"/>
      <family val="2"/>
      <scheme val="minor"/>
    </font>
    <font>
      <sz val="12"/>
      <color theme="0"/>
      <name val="Calibri"/>
      <family val="2"/>
      <scheme val="minor"/>
    </font>
    <font>
      <b/>
      <sz val="12"/>
      <color indexed="12"/>
      <name val="Calibri"/>
      <family val="2"/>
      <scheme val="minor"/>
    </font>
    <font>
      <sz val="9"/>
      <name val="Calibri"/>
      <family val="2"/>
      <scheme val="minor"/>
    </font>
    <font>
      <b/>
      <sz val="12"/>
      <color theme="0"/>
      <name val="Calibri"/>
      <family val="2"/>
      <scheme val="minor"/>
    </font>
    <font>
      <b/>
      <i/>
      <sz val="10"/>
      <name val="Calibri"/>
      <family val="2"/>
      <scheme val="minor"/>
    </font>
    <font>
      <b/>
      <sz val="13"/>
      <name val="Calibri"/>
      <family val="2"/>
      <scheme val="minor"/>
    </font>
    <font>
      <i/>
      <sz val="9"/>
      <name val="Calibri"/>
      <family val="2"/>
      <scheme val="minor"/>
    </font>
    <font>
      <b/>
      <sz val="12"/>
      <color rgb="FF99CCFF"/>
      <name val="Calibri"/>
      <family val="2"/>
      <scheme val="minor"/>
    </font>
    <font>
      <b/>
      <sz val="12"/>
      <color theme="8" tint="0.39997558519241921"/>
      <name val="Calibri"/>
      <family val="2"/>
      <scheme val="minor"/>
    </font>
    <font>
      <sz val="10"/>
      <color theme="0"/>
      <name val="Arial"/>
      <family val="2"/>
    </font>
    <font>
      <b/>
      <sz val="28"/>
      <name val="Calibri"/>
      <family val="2"/>
      <scheme val="minor"/>
    </font>
    <font>
      <sz val="28"/>
      <name val="Calibri"/>
      <family val="2"/>
      <scheme val="minor"/>
    </font>
    <font>
      <b/>
      <i/>
      <sz val="14"/>
      <color rgb="FFC00000"/>
      <name val="Calibri"/>
      <family val="2"/>
      <scheme val="minor"/>
    </font>
    <font>
      <b/>
      <sz val="14"/>
      <color rgb="FFC00000"/>
      <name val="Calibri"/>
      <family val="2"/>
      <scheme val="minor"/>
    </font>
    <font>
      <b/>
      <i/>
      <sz val="12"/>
      <color rgb="FFC00000"/>
      <name val="Calibri"/>
      <family val="2"/>
      <scheme val="minor"/>
    </font>
  </fonts>
  <fills count="12">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4"/>
        <bgColor indexed="64"/>
      </patternFill>
    </fill>
    <fill>
      <patternFill patternType="lightUp">
        <bgColor indexed="44"/>
      </patternFill>
    </fill>
    <fill>
      <patternFill patternType="solid">
        <fgColor indexed="4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99"/>
        <bgColor indexed="64"/>
      </patternFill>
    </fill>
    <fill>
      <patternFill patternType="solid">
        <fgColor theme="5" tint="0.79998168889431442"/>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22"/>
      </bottom>
      <diagonal/>
    </border>
    <border>
      <left style="thin">
        <color indexed="22"/>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22"/>
      </right>
      <top style="double">
        <color indexed="64"/>
      </top>
      <bottom style="double">
        <color indexed="64"/>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uble">
        <color indexed="64"/>
      </top>
      <bottom/>
      <diagonal/>
    </border>
    <border>
      <left/>
      <right style="thin">
        <color indexed="64"/>
      </right>
      <top style="double">
        <color indexed="64"/>
      </top>
      <bottom/>
      <diagonal/>
    </border>
    <border>
      <left style="thin">
        <color indexed="22"/>
      </left>
      <right/>
      <top style="double">
        <color indexed="64"/>
      </top>
      <bottom/>
      <diagonal/>
    </border>
    <border>
      <left/>
      <right style="thin">
        <color indexed="22"/>
      </right>
      <top/>
      <bottom style="thin">
        <color indexed="22"/>
      </bottom>
      <diagonal/>
    </border>
    <border>
      <left style="thin">
        <color indexed="55"/>
      </left>
      <right style="thin">
        <color indexed="64"/>
      </right>
      <top/>
      <bottom style="thin">
        <color indexed="55"/>
      </bottom>
      <diagonal/>
    </border>
    <border>
      <left/>
      <right style="thin">
        <color indexed="55"/>
      </right>
      <top/>
      <bottom style="thin">
        <color indexed="55"/>
      </bottom>
      <diagonal/>
    </border>
    <border>
      <left/>
      <right style="thin">
        <color indexed="22"/>
      </right>
      <top/>
      <bottom/>
      <diagonal/>
    </border>
    <border>
      <left style="thin">
        <color indexed="55"/>
      </left>
      <right style="thin">
        <color indexed="64"/>
      </right>
      <top/>
      <bottom style="double">
        <color indexed="64"/>
      </bottom>
      <diagonal/>
    </border>
    <border>
      <left/>
      <right style="thin">
        <color indexed="22"/>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22"/>
      </left>
      <right style="thin">
        <color indexed="22"/>
      </right>
      <top/>
      <bottom/>
      <diagonal/>
    </border>
    <border>
      <left/>
      <right style="thin">
        <color indexed="22"/>
      </right>
      <top style="thin">
        <color indexed="64"/>
      </top>
      <bottom/>
      <diagonal/>
    </border>
    <border>
      <left style="thin">
        <color indexed="22"/>
      </left>
      <right style="thin">
        <color indexed="22"/>
      </right>
      <top style="thin">
        <color indexed="64"/>
      </top>
      <bottom/>
      <diagonal/>
    </border>
    <border>
      <left/>
      <right/>
      <top style="double">
        <color indexed="64"/>
      </top>
      <bottom style="thin">
        <color indexed="64"/>
      </bottom>
      <diagonal/>
    </border>
    <border>
      <left/>
      <right style="thin">
        <color indexed="22"/>
      </right>
      <top style="double">
        <color indexed="64"/>
      </top>
      <bottom style="thin">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249">
    <xf numFmtId="0" fontId="0" fillId="0" borderId="0" xfId="0"/>
    <xf numFmtId="0" fontId="2" fillId="0" borderId="0" xfId="0" applyFont="1"/>
    <xf numFmtId="0" fontId="5" fillId="0" borderId="0" xfId="0" applyFo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top"/>
    </xf>
    <xf numFmtId="0" fontId="5"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center" vertical="center"/>
    </xf>
    <xf numFmtId="0" fontId="7" fillId="0" borderId="0" xfId="0" applyFont="1" applyAlignment="1">
      <alignment vertical="top"/>
    </xf>
    <xf numFmtId="0" fontId="6" fillId="0" borderId="0" xfId="0" applyFont="1" applyAlignment="1">
      <alignment horizontal="centerContinuous" vertical="center" wrapText="1"/>
    </xf>
    <xf numFmtId="0" fontId="5" fillId="0" borderId="0" xfId="0" applyFont="1" applyAlignment="1">
      <alignment horizontal="left" vertical="top" indent="1"/>
    </xf>
    <xf numFmtId="0" fontId="4" fillId="0" borderId="0" xfId="0" applyFont="1" applyAlignment="1">
      <alignment horizontal="left" vertical="center"/>
    </xf>
    <xf numFmtId="0" fontId="10" fillId="4" borderId="7" xfId="0" applyFont="1" applyFill="1" applyBorder="1" applyAlignment="1">
      <alignment vertical="center"/>
    </xf>
    <xf numFmtId="0" fontId="10" fillId="4" borderId="13" xfId="0" applyFont="1" applyFill="1" applyBorder="1" applyAlignment="1">
      <alignment vertical="center"/>
    </xf>
    <xf numFmtId="0" fontId="10" fillId="4" borderId="6" xfId="0" applyFont="1" applyFill="1" applyBorder="1" applyAlignment="1">
      <alignment vertical="center"/>
    </xf>
    <xf numFmtId="0" fontId="13" fillId="0" borderId="0" xfId="0" applyFont="1" applyAlignment="1">
      <alignment horizontal="right" vertical="center"/>
    </xf>
    <xf numFmtId="0" fontId="13" fillId="0" borderId="0" xfId="0" applyFont="1" applyAlignment="1">
      <alignment vertical="center"/>
    </xf>
    <xf numFmtId="0" fontId="13" fillId="0" borderId="0" xfId="0" applyFont="1"/>
    <xf numFmtId="0" fontId="13" fillId="0" borderId="0" xfId="0" applyFont="1" applyAlignment="1">
      <alignment horizontal="left" indent="2"/>
    </xf>
    <xf numFmtId="0" fontId="16" fillId="4" borderId="2" xfId="0" applyFont="1" applyFill="1" applyBorder="1" applyAlignment="1" applyProtection="1">
      <alignment vertical="center" wrapText="1"/>
      <protection locked="0"/>
    </xf>
    <xf numFmtId="0" fontId="16" fillId="4" borderId="2" xfId="0" applyFont="1" applyFill="1" applyBorder="1" applyAlignment="1" applyProtection="1">
      <alignment horizontal="center" vertical="center" wrapText="1"/>
      <protection locked="0"/>
    </xf>
    <xf numFmtId="49" fontId="11" fillId="4" borderId="26" xfId="0" applyNumberFormat="1" applyFont="1" applyFill="1" applyBorder="1" applyAlignment="1">
      <alignment horizontal="centerContinuous"/>
    </xf>
    <xf numFmtId="49" fontId="11" fillId="4" borderId="27" xfId="0" applyNumberFormat="1" applyFont="1" applyFill="1" applyBorder="1" applyAlignment="1">
      <alignment horizontal="centerContinuous"/>
    </xf>
    <xf numFmtId="164" fontId="11" fillId="2" borderId="28" xfId="0" applyNumberFormat="1" applyFont="1" applyFill="1" applyBorder="1" applyAlignment="1">
      <alignment horizontal="center"/>
    </xf>
    <xf numFmtId="164" fontId="11" fillId="5" borderId="11" xfId="0" applyNumberFormat="1" applyFont="1" applyFill="1" applyBorder="1" applyAlignment="1">
      <alignment horizontal="center"/>
    </xf>
    <xf numFmtId="164" fontId="11" fillId="2" borderId="17" xfId="0" applyNumberFormat="1" applyFont="1" applyFill="1" applyBorder="1" applyAlignment="1">
      <alignment horizontal="center"/>
    </xf>
    <xf numFmtId="0" fontId="11" fillId="4" borderId="2" xfId="0" applyFont="1" applyFill="1" applyBorder="1" applyAlignment="1">
      <alignment horizontal="centerContinuous" vertical="center"/>
    </xf>
    <xf numFmtId="164" fontId="11" fillId="2" borderId="8" xfId="0" applyNumberFormat="1" applyFont="1" applyFill="1" applyBorder="1" applyAlignment="1">
      <alignment horizontal="center" vertical="center"/>
    </xf>
    <xf numFmtId="0" fontId="13" fillId="5" borderId="8" xfId="0" applyFont="1" applyFill="1" applyBorder="1" applyAlignment="1">
      <alignment vertical="center"/>
    </xf>
    <xf numFmtId="0" fontId="15" fillId="0" borderId="0" xfId="0" applyFont="1" applyAlignment="1">
      <alignment wrapText="1"/>
    </xf>
    <xf numFmtId="0" fontId="17"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pplyProtection="1">
      <alignment vertical="center"/>
      <protection locked="0"/>
    </xf>
    <xf numFmtId="0" fontId="15" fillId="0" borderId="0" xfId="0" applyFont="1"/>
    <xf numFmtId="0" fontId="15" fillId="0" borderId="0" xfId="0" applyFont="1" applyAlignment="1">
      <alignment horizontal="left" indent="2"/>
    </xf>
    <xf numFmtId="0" fontId="12" fillId="0" borderId="0" xfId="0" applyFont="1"/>
    <xf numFmtId="0" fontId="10" fillId="4" borderId="2" xfId="0" applyFont="1" applyFill="1" applyBorder="1" applyAlignment="1">
      <alignment vertical="center"/>
    </xf>
    <xf numFmtId="0" fontId="11" fillId="0" borderId="0" xfId="0" applyFont="1" applyAlignment="1">
      <alignment horizontal="left" vertical="top" wrapText="1" indent="1"/>
    </xf>
    <xf numFmtId="0" fontId="13" fillId="0" borderId="0" xfId="0" applyFont="1" applyAlignment="1">
      <alignment vertical="top" wrapText="1"/>
    </xf>
    <xf numFmtId="0" fontId="11" fillId="0" borderId="0" xfId="0" applyFont="1" applyAlignment="1">
      <alignment vertical="top"/>
    </xf>
    <xf numFmtId="0" fontId="13" fillId="0" borderId="0" xfId="0" applyFont="1" applyAlignment="1">
      <alignment vertical="top"/>
    </xf>
    <xf numFmtId="0" fontId="13" fillId="0" borderId="0" xfId="0" applyFont="1" applyAlignment="1">
      <alignment horizontal="centerContinuous" vertical="top" wrapText="1"/>
    </xf>
    <xf numFmtId="0" fontId="13" fillId="0" borderId="0" xfId="0" applyFont="1" applyAlignment="1">
      <alignment horizontal="centerContinuous"/>
    </xf>
    <xf numFmtId="0" fontId="13" fillId="0" borderId="0" xfId="0" applyFont="1" applyAlignment="1">
      <alignment horizontal="centerContinuous" vertical="top"/>
    </xf>
    <xf numFmtId="0" fontId="10" fillId="4" borderId="7" xfId="0" applyFont="1" applyFill="1" applyBorder="1" applyAlignment="1">
      <alignment horizontal="left" vertical="center"/>
    </xf>
    <xf numFmtId="0" fontId="23" fillId="0" borderId="14" xfId="0" applyFont="1" applyBorder="1" applyAlignment="1">
      <alignment vertical="center" wrapText="1"/>
    </xf>
    <xf numFmtId="0" fontId="23" fillId="0" borderId="0" xfId="0" applyFont="1" applyAlignment="1">
      <alignment vertical="center" wrapText="1"/>
    </xf>
    <xf numFmtId="0" fontId="24" fillId="0" borderId="0" xfId="0" applyFont="1" applyAlignment="1">
      <alignment vertical="center"/>
    </xf>
    <xf numFmtId="0" fontId="15" fillId="0" borderId="0" xfId="0" applyFont="1" applyAlignment="1">
      <alignment vertical="top" wrapText="1"/>
    </xf>
    <xf numFmtId="0" fontId="17" fillId="0" borderId="0" xfId="0" applyFont="1" applyAlignment="1">
      <alignment vertical="top" wrapText="1"/>
    </xf>
    <xf numFmtId="0" fontId="15" fillId="0" borderId="0" xfId="0" applyFont="1" applyAlignment="1">
      <alignment horizontal="left" vertical="top" wrapText="1" indent="3"/>
    </xf>
    <xf numFmtId="0" fontId="11" fillId="0" borderId="0" xfId="0" applyFont="1" applyAlignment="1">
      <alignment wrapText="1"/>
    </xf>
    <xf numFmtId="0" fontId="11" fillId="0" borderId="0" xfId="0" applyFont="1"/>
    <xf numFmtId="0" fontId="15" fillId="0" borderId="0" xfId="0" applyFont="1" applyAlignment="1">
      <alignment horizontal="left" vertical="top" indent="3"/>
    </xf>
    <xf numFmtId="0" fontId="19" fillId="0" borderId="0" xfId="2" applyFont="1" applyAlignment="1" applyProtection="1">
      <alignment wrapText="1"/>
    </xf>
    <xf numFmtId="0" fontId="26" fillId="0" borderId="0" xfId="0" applyFont="1"/>
    <xf numFmtId="0" fontId="27" fillId="0" borderId="0" xfId="2" applyFont="1" applyAlignment="1" applyProtection="1"/>
    <xf numFmtId="0" fontId="28" fillId="0" borderId="0" xfId="0" applyFont="1" applyAlignment="1">
      <alignment horizontal="center" vertical="center" wrapText="1"/>
    </xf>
    <xf numFmtId="0" fontId="29" fillId="0" borderId="0" xfId="0" applyFont="1" applyAlignment="1">
      <alignment horizontal="center"/>
    </xf>
    <xf numFmtId="0" fontId="30" fillId="0" borderId="0" xfId="0" applyFont="1" applyAlignment="1">
      <alignment horizontal="center" wrapText="1"/>
    </xf>
    <xf numFmtId="0" fontId="23" fillId="0" borderId="0" xfId="0" applyFont="1" applyAlignment="1">
      <alignment horizontal="center" vertical="center" wrapText="1"/>
    </xf>
    <xf numFmtId="0" fontId="31" fillId="0" borderId="0" xfId="0" applyFont="1"/>
    <xf numFmtId="0" fontId="11" fillId="0" borderId="0" xfId="0" applyFont="1" applyAlignment="1">
      <alignment horizontal="right" vertical="center"/>
    </xf>
    <xf numFmtId="0" fontId="11" fillId="0" borderId="1" xfId="0" applyFont="1" applyBorder="1" applyAlignment="1">
      <alignment vertical="center" wrapText="1"/>
    </xf>
    <xf numFmtId="0" fontId="11" fillId="0" borderId="0" xfId="0" applyFont="1" applyAlignment="1">
      <alignment horizontal="left" vertical="center" wrapText="1"/>
    </xf>
    <xf numFmtId="0" fontId="11" fillId="0" borderId="0" xfId="0" applyFont="1" applyAlignment="1">
      <alignment horizontal="right" vertical="center" wrapText="1"/>
    </xf>
    <xf numFmtId="0" fontId="11" fillId="0" borderId="1" xfId="0" applyFont="1" applyBorder="1" applyAlignment="1">
      <alignment vertical="center"/>
    </xf>
    <xf numFmtId="0" fontId="20" fillId="0" borderId="0" xfId="0" applyFont="1" applyAlignment="1">
      <alignment horizontal="centerContinuous" vertical="top"/>
    </xf>
    <xf numFmtId="0" fontId="13" fillId="0" borderId="0" xfId="0" applyFont="1" applyAlignment="1">
      <alignment horizontal="centerContinuous" vertical="center" wrapText="1"/>
    </xf>
    <xf numFmtId="0" fontId="11" fillId="0" borderId="0" xfId="0" applyFont="1" applyAlignment="1">
      <alignment vertical="center"/>
    </xf>
    <xf numFmtId="0" fontId="11" fillId="0" borderId="0" xfId="0" applyFont="1" applyAlignment="1">
      <alignment horizontal="centerContinuous" wrapText="1"/>
    </xf>
    <xf numFmtId="0" fontId="11" fillId="0" borderId="0" xfId="0" applyFont="1" applyAlignment="1">
      <alignment horizontal="centerContinuous" vertical="top"/>
    </xf>
    <xf numFmtId="0" fontId="32" fillId="0" borderId="0" xfId="2" applyFont="1" applyAlignment="1" applyProtection="1">
      <alignment horizontal="left" vertical="center" indent="3"/>
    </xf>
    <xf numFmtId="0" fontId="32" fillId="0" borderId="0" xfId="2" applyFont="1" applyAlignment="1" applyProtection="1">
      <alignment vertical="center"/>
    </xf>
    <xf numFmtId="0" fontId="32" fillId="0" borderId="0" xfId="2" applyFont="1" applyAlignment="1" applyProtection="1">
      <alignment horizontal="left" vertical="top" indent="3"/>
    </xf>
    <xf numFmtId="0" fontId="11" fillId="0" borderId="14" xfId="0" applyFont="1" applyBorder="1" applyAlignment="1">
      <alignment horizontal="centerContinuous" vertical="top" wrapText="1"/>
    </xf>
    <xf numFmtId="0" fontId="11" fillId="0" borderId="14" xfId="0" applyFont="1" applyBorder="1" applyAlignment="1">
      <alignment horizontal="centerContinuous" vertical="center"/>
    </xf>
    <xf numFmtId="0" fontId="11" fillId="0" borderId="14" xfId="0" applyFont="1" applyBorder="1" applyAlignment="1">
      <alignment horizontal="centerContinuous" vertical="top"/>
    </xf>
    <xf numFmtId="0" fontId="13" fillId="0" borderId="0" xfId="0" applyFont="1" applyAlignment="1">
      <alignment horizontal="center" vertical="center"/>
    </xf>
    <xf numFmtId="0" fontId="11" fillId="0" borderId="0" xfId="0" applyFont="1" applyAlignment="1">
      <alignment vertical="top" wrapText="1"/>
    </xf>
    <xf numFmtId="0" fontId="32" fillId="0" borderId="0" xfId="2" applyFont="1" applyAlignment="1" applyProtection="1"/>
    <xf numFmtId="0" fontId="32" fillId="0" borderId="0" xfId="2" applyFont="1" applyAlignment="1" applyProtection="1">
      <alignment vertical="top"/>
    </xf>
    <xf numFmtId="0" fontId="32" fillId="0" borderId="0" xfId="2" applyFont="1" applyAlignment="1" applyProtection="1">
      <alignment horizontal="left" vertical="center"/>
    </xf>
    <xf numFmtId="0" fontId="11" fillId="0" borderId="1" xfId="0" applyFont="1" applyBorder="1"/>
    <xf numFmtId="0" fontId="11" fillId="0" borderId="0" xfId="0" applyFont="1" applyAlignment="1">
      <alignment horizontal="right"/>
    </xf>
    <xf numFmtId="15" fontId="11" fillId="0" borderId="1" xfId="0" applyNumberFormat="1" applyFont="1" applyBorder="1"/>
    <xf numFmtId="0" fontId="34" fillId="0" borderId="0" xfId="0" applyFont="1"/>
    <xf numFmtId="0" fontId="15" fillId="0" borderId="0" xfId="0" applyFont="1" applyAlignment="1">
      <alignment horizontal="centerContinuous" vertical="center" wrapText="1"/>
    </xf>
    <xf numFmtId="0" fontId="35" fillId="0" borderId="0" xfId="0" applyFont="1" applyAlignment="1">
      <alignment vertical="top"/>
    </xf>
    <xf numFmtId="0" fontId="13" fillId="0" borderId="0" xfId="0" applyFont="1" applyAlignment="1">
      <alignment horizontal="left" vertical="center"/>
    </xf>
    <xf numFmtId="0" fontId="36" fillId="0" borderId="0" xfId="0" applyFont="1" applyAlignment="1">
      <alignment horizontal="left" vertical="center"/>
    </xf>
    <xf numFmtId="0" fontId="15" fillId="0" borderId="0" xfId="0" applyFont="1" applyAlignment="1">
      <alignment horizontal="left" vertical="top" wrapText="1" indent="1"/>
    </xf>
    <xf numFmtId="0" fontId="11" fillId="0" borderId="1" xfId="0" applyFont="1" applyBorder="1" applyAlignment="1">
      <alignment wrapText="1"/>
    </xf>
    <xf numFmtId="0" fontId="11" fillId="0" borderId="0" xfId="0" applyFont="1" applyAlignment="1">
      <alignment horizontal="centerContinuous"/>
    </xf>
    <xf numFmtId="0" fontId="37" fillId="0" borderId="0" xfId="0" applyFont="1" applyAlignment="1">
      <alignment horizontal="right" vertical="top"/>
    </xf>
    <xf numFmtId="0" fontId="13" fillId="0" borderId="0" xfId="0" applyFont="1" applyProtection="1">
      <protection locked="0"/>
    </xf>
    <xf numFmtId="3" fontId="11" fillId="2" borderId="28" xfId="0" applyNumberFormat="1" applyFont="1" applyFill="1" applyBorder="1" applyAlignment="1">
      <alignment horizontal="center"/>
    </xf>
    <xf numFmtId="2" fontId="11" fillId="5" borderId="11" xfId="0" applyNumberFormat="1" applyFont="1" applyFill="1" applyBorder="1" applyAlignment="1">
      <alignment horizontal="center"/>
    </xf>
    <xf numFmtId="2" fontId="11" fillId="2" borderId="8" xfId="0" applyNumberFormat="1" applyFont="1" applyFill="1" applyBorder="1" applyAlignment="1">
      <alignment horizontal="center" vertical="center"/>
    </xf>
    <xf numFmtId="164" fontId="11" fillId="2" borderId="2" xfId="0" applyNumberFormat="1" applyFont="1" applyFill="1" applyBorder="1" applyAlignment="1">
      <alignment horizontal="center" vertical="center"/>
    </xf>
    <xf numFmtId="0" fontId="14" fillId="0" borderId="0" xfId="0" applyFont="1" applyAlignment="1">
      <alignment vertical="top"/>
    </xf>
    <xf numFmtId="0" fontId="13" fillId="0" borderId="0" xfId="0" applyFont="1" applyAlignment="1">
      <alignment horizontal="left" vertical="top" indent="1"/>
    </xf>
    <xf numFmtId="0" fontId="12" fillId="0" borderId="0" xfId="0" applyFont="1" applyAlignment="1">
      <alignment vertical="top"/>
    </xf>
    <xf numFmtId="49" fontId="11" fillId="4" borderId="12" xfId="0" applyNumberFormat="1" applyFont="1" applyFill="1" applyBorder="1"/>
    <xf numFmtId="49" fontId="11" fillId="4" borderId="22" xfId="0" applyNumberFormat="1" applyFont="1" applyFill="1" applyBorder="1"/>
    <xf numFmtId="3" fontId="11" fillId="2" borderId="12" xfId="0" applyNumberFormat="1" applyFont="1" applyFill="1" applyBorder="1" applyAlignment="1">
      <alignment horizontal="center"/>
    </xf>
    <xf numFmtId="2" fontId="11" fillId="2" borderId="10" xfId="0" applyNumberFormat="1" applyFont="1" applyFill="1" applyBorder="1" applyAlignment="1">
      <alignment horizontal="center"/>
    </xf>
    <xf numFmtId="164" fontId="11" fillId="5" borderId="21" xfId="0" applyNumberFormat="1" applyFont="1" applyFill="1" applyBorder="1"/>
    <xf numFmtId="0" fontId="15" fillId="0" borderId="0" xfId="0" applyFont="1" applyAlignment="1">
      <alignment horizontal="left" vertical="top" wrapText="1" indent="2"/>
    </xf>
    <xf numFmtId="164" fontId="13" fillId="0" borderId="0" xfId="0" applyNumberFormat="1" applyFont="1"/>
    <xf numFmtId="164" fontId="11" fillId="2" borderId="17" xfId="0" applyNumberFormat="1" applyFont="1" applyFill="1" applyBorder="1"/>
    <xf numFmtId="0" fontId="13" fillId="0" borderId="0" xfId="0" applyFont="1" applyAlignment="1">
      <alignment horizontal="left" vertical="top" indent="2"/>
    </xf>
    <xf numFmtId="0" fontId="13" fillId="0" borderId="0" xfId="0" applyFont="1" applyAlignment="1">
      <alignment horizontal="left" vertical="top" wrapText="1" indent="4"/>
    </xf>
    <xf numFmtId="0" fontId="13" fillId="0" borderId="0" xfId="0" applyFont="1" applyAlignment="1">
      <alignment horizontal="left" vertical="top"/>
    </xf>
    <xf numFmtId="0" fontId="20" fillId="0" borderId="0" xfId="0" applyFont="1" applyAlignment="1">
      <alignment horizontal="centerContinuous" vertical="center" wrapText="1"/>
    </xf>
    <xf numFmtId="0" fontId="13" fillId="0" borderId="0" xfId="0" applyFont="1" applyAlignment="1">
      <alignment horizontal="right" vertical="top"/>
    </xf>
    <xf numFmtId="0" fontId="11" fillId="0" borderId="13" xfId="0" applyFont="1" applyBorder="1" applyAlignment="1">
      <alignment vertical="center" wrapText="1"/>
    </xf>
    <xf numFmtId="0" fontId="17" fillId="0" borderId="1" xfId="0" applyFont="1" applyBorder="1" applyAlignment="1">
      <alignment horizontal="centerContinuous"/>
    </xf>
    <xf numFmtId="0" fontId="11" fillId="0" borderId="0" xfId="0" applyFont="1" applyAlignment="1">
      <alignment horizontal="right" wrapText="1"/>
    </xf>
    <xf numFmtId="0" fontId="11" fillId="0" borderId="13" xfId="0" applyFont="1" applyBorder="1" applyAlignment="1">
      <alignment horizontal="right"/>
    </xf>
    <xf numFmtId="0" fontId="16" fillId="4" borderId="8"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0" fontId="13" fillId="0" borderId="29" xfId="0" applyFont="1" applyBorder="1" applyAlignment="1">
      <alignment vertical="center" wrapText="1"/>
    </xf>
    <xf numFmtId="0" fontId="13" fillId="0" borderId="19" xfId="0" applyFont="1" applyBorder="1" applyAlignment="1">
      <alignment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0" xfId="0" applyFont="1" applyBorder="1" applyAlignment="1">
      <alignment horizontal="center"/>
    </xf>
    <xf numFmtId="0" fontId="13" fillId="0" borderId="1" xfId="0" applyFont="1" applyBorder="1" applyAlignment="1">
      <alignment horizontal="center"/>
    </xf>
    <xf numFmtId="0" fontId="13" fillId="0" borderId="1" xfId="0" applyFont="1" applyBorder="1"/>
    <xf numFmtId="0" fontId="11" fillId="0" borderId="13" xfId="0" applyFont="1" applyBorder="1"/>
    <xf numFmtId="0" fontId="13" fillId="0" borderId="13" xfId="0" applyFont="1" applyBorder="1"/>
    <xf numFmtId="0" fontId="13" fillId="0" borderId="1" xfId="0" applyFont="1" applyBorder="1" applyAlignment="1">
      <alignment horizontal="center" vertical="center"/>
    </xf>
    <xf numFmtId="0" fontId="13" fillId="0" borderId="13" xfId="0" applyFont="1" applyBorder="1" applyAlignment="1">
      <alignment horizontal="center"/>
    </xf>
    <xf numFmtId="165" fontId="13" fillId="8" borderId="30" xfId="0" applyNumberFormat="1" applyFont="1" applyFill="1" applyBorder="1" applyAlignment="1">
      <alignment horizontal="center"/>
    </xf>
    <xf numFmtId="49" fontId="13" fillId="0" borderId="29" xfId="0" applyNumberFormat="1" applyFont="1" applyBorder="1" applyAlignment="1">
      <alignment horizontal="center"/>
    </xf>
    <xf numFmtId="3" fontId="13" fillId="0" borderId="19" xfId="0" applyNumberFormat="1" applyFont="1" applyBorder="1" applyAlignment="1">
      <alignment horizontal="center"/>
    </xf>
    <xf numFmtId="2" fontId="13" fillId="0" borderId="20" xfId="0" applyNumberFormat="1" applyFont="1" applyBorder="1" applyAlignment="1">
      <alignment horizontal="center"/>
    </xf>
    <xf numFmtId="2" fontId="11" fillId="2" borderId="9" xfId="0" applyNumberFormat="1" applyFont="1" applyFill="1" applyBorder="1" applyAlignment="1">
      <alignment horizontal="center"/>
    </xf>
    <xf numFmtId="164" fontId="13" fillId="0" borderId="29" xfId="0" applyNumberFormat="1" applyFont="1" applyBorder="1"/>
    <xf numFmtId="164" fontId="11" fillId="2" borderId="18" xfId="0" applyNumberFormat="1" applyFont="1" applyFill="1" applyBorder="1"/>
    <xf numFmtId="0" fontId="16" fillId="4" borderId="0" xfId="0" applyFont="1" applyFill="1" applyAlignment="1" applyProtection="1">
      <alignment vertical="center" wrapText="1"/>
      <protection locked="0"/>
    </xf>
    <xf numFmtId="0" fontId="16" fillId="4" borderId="0" xfId="0" applyFont="1" applyFill="1" applyAlignment="1" applyProtection="1">
      <alignment horizontal="center" vertical="center" wrapText="1"/>
      <protection locked="0"/>
    </xf>
    <xf numFmtId="0" fontId="11" fillId="4" borderId="24" xfId="0" applyFont="1" applyFill="1" applyBorder="1" applyAlignment="1">
      <alignment horizontal="centerContinuous" vertical="center"/>
    </xf>
    <xf numFmtId="0" fontId="13" fillId="5" borderId="24" xfId="0" applyFont="1" applyFill="1" applyBorder="1" applyAlignment="1">
      <alignment vertical="center"/>
    </xf>
    <xf numFmtId="0" fontId="16" fillId="4" borderId="5" xfId="0" applyFont="1" applyFill="1" applyBorder="1" applyAlignment="1" applyProtection="1">
      <alignment vertical="center" wrapText="1"/>
      <protection locked="0"/>
    </xf>
    <xf numFmtId="2" fontId="11" fillId="5" borderId="2" xfId="0" applyNumberFormat="1" applyFont="1" applyFill="1" applyBorder="1" applyAlignment="1">
      <alignment horizontal="center"/>
    </xf>
    <xf numFmtId="0" fontId="11" fillId="4" borderId="6" xfId="0" applyFont="1" applyFill="1" applyBorder="1" applyAlignment="1">
      <alignment horizontal="centerContinuous" vertical="center"/>
    </xf>
    <xf numFmtId="2" fontId="11" fillId="2" borderId="2" xfId="0" applyNumberFormat="1" applyFont="1" applyFill="1" applyBorder="1" applyAlignment="1">
      <alignment horizontal="center" vertical="center"/>
    </xf>
    <xf numFmtId="0" fontId="11" fillId="4" borderId="16" xfId="0" applyFont="1" applyFill="1" applyBorder="1" applyAlignment="1">
      <alignment horizontal="centerContinuous" vertical="center"/>
    </xf>
    <xf numFmtId="164" fontId="11" fillId="2" borderId="15" xfId="0" applyNumberFormat="1" applyFont="1" applyFill="1" applyBorder="1" applyAlignment="1">
      <alignment horizontal="center" vertical="center"/>
    </xf>
    <xf numFmtId="49" fontId="13" fillId="8" borderId="31" xfId="0" applyNumberFormat="1" applyFont="1" applyFill="1" applyBorder="1"/>
    <xf numFmtId="164" fontId="11" fillId="2" borderId="23" xfId="0" applyNumberFormat="1" applyFont="1" applyFill="1" applyBorder="1"/>
    <xf numFmtId="0" fontId="13" fillId="5" borderId="4" xfId="0" applyFont="1" applyFill="1" applyBorder="1" applyAlignment="1">
      <alignment vertical="center"/>
    </xf>
    <xf numFmtId="49" fontId="11" fillId="4" borderId="26" xfId="0" applyNumberFormat="1" applyFont="1" applyFill="1" applyBorder="1" applyAlignment="1">
      <alignment horizontal="left"/>
    </xf>
    <xf numFmtId="0" fontId="11" fillId="4" borderId="13" xfId="0" applyFont="1" applyFill="1" applyBorder="1" applyAlignment="1">
      <alignment horizontal="left" vertical="center"/>
    </xf>
    <xf numFmtId="0" fontId="11" fillId="4" borderId="14" xfId="0" applyFont="1" applyFill="1" applyBorder="1" applyAlignment="1">
      <alignment horizontal="left" vertical="center" wrapText="1"/>
    </xf>
    <xf numFmtId="165" fontId="13" fillId="8" borderId="33" xfId="0" applyNumberFormat="1" applyFont="1" applyFill="1" applyBorder="1" applyAlignment="1">
      <alignment horizontal="center"/>
    </xf>
    <xf numFmtId="49" fontId="13" fillId="0" borderId="34" xfId="0" applyNumberFormat="1" applyFont="1" applyBorder="1" applyAlignment="1">
      <alignment horizontal="center"/>
    </xf>
    <xf numFmtId="49" fontId="38" fillId="4" borderId="1" xfId="0" applyNumberFormat="1" applyFont="1" applyFill="1" applyBorder="1" applyAlignment="1">
      <alignment horizontal="centerContinuous"/>
    </xf>
    <xf numFmtId="49" fontId="38" fillId="4" borderId="35" xfId="0" applyNumberFormat="1" applyFont="1" applyFill="1" applyBorder="1" applyAlignment="1">
      <alignment horizontal="centerContinuous"/>
    </xf>
    <xf numFmtId="0" fontId="38" fillId="4" borderId="13" xfId="0" applyFont="1" applyFill="1" applyBorder="1" applyAlignment="1">
      <alignment horizontal="centerContinuous" vertical="center"/>
    </xf>
    <xf numFmtId="0" fontId="38" fillId="4" borderId="6" xfId="0" applyFont="1" applyFill="1" applyBorder="1" applyAlignment="1">
      <alignment horizontal="centerContinuous" vertical="center"/>
    </xf>
    <xf numFmtId="0" fontId="38" fillId="4" borderId="2" xfId="0" applyFont="1" applyFill="1" applyBorder="1" applyAlignment="1">
      <alignment horizontal="centerContinuous" vertical="center"/>
    </xf>
    <xf numFmtId="0" fontId="38" fillId="4" borderId="0" xfId="0" applyFont="1" applyFill="1" applyAlignment="1">
      <alignment horizontal="centerContinuous" vertical="center"/>
    </xf>
    <xf numFmtId="0" fontId="38" fillId="4" borderId="16" xfId="0" applyFont="1" applyFill="1" applyBorder="1" applyAlignment="1">
      <alignment horizontal="centerContinuous" vertical="center"/>
    </xf>
    <xf numFmtId="0" fontId="38" fillId="4" borderId="24" xfId="0" applyFont="1" applyFill="1" applyBorder="1" applyAlignment="1">
      <alignment horizontal="centerContinuous" vertical="center"/>
    </xf>
    <xf numFmtId="2" fontId="11" fillId="2" borderId="25" xfId="0" applyNumberFormat="1" applyFont="1" applyFill="1" applyBorder="1" applyAlignment="1">
      <alignment horizontal="center" vertical="center"/>
    </xf>
    <xf numFmtId="2" fontId="11" fillId="5" borderId="37" xfId="0" applyNumberFormat="1" applyFont="1" applyFill="1" applyBorder="1" applyAlignment="1">
      <alignment horizontal="center"/>
    </xf>
    <xf numFmtId="2" fontId="11" fillId="5" borderId="38" xfId="0" applyNumberFormat="1" applyFont="1" applyFill="1" applyBorder="1" applyAlignment="1">
      <alignment horizontal="center"/>
    </xf>
    <xf numFmtId="2" fontId="11" fillId="5" borderId="36" xfId="0" applyNumberFormat="1" applyFont="1" applyFill="1" applyBorder="1" applyAlignment="1">
      <alignment horizontal="center"/>
    </xf>
    <xf numFmtId="164" fontId="11" fillId="2" borderId="36" xfId="0" applyNumberFormat="1" applyFont="1" applyFill="1" applyBorder="1" applyAlignment="1">
      <alignment horizontal="center"/>
    </xf>
    <xf numFmtId="164" fontId="11" fillId="2" borderId="3" xfId="0" applyNumberFormat="1" applyFont="1" applyFill="1" applyBorder="1" applyAlignment="1">
      <alignment horizontal="center" vertical="center"/>
    </xf>
    <xf numFmtId="0" fontId="0" fillId="0" borderId="13" xfId="0" applyBorder="1"/>
    <xf numFmtId="0" fontId="13" fillId="0" borderId="2" xfId="0" applyFont="1" applyBorder="1" applyAlignment="1">
      <alignment horizontal="right" wrapText="1"/>
    </xf>
    <xf numFmtId="0" fontId="0" fillId="0" borderId="0" xfId="0" applyAlignment="1">
      <alignment horizontal="centerContinuous"/>
    </xf>
    <xf numFmtId="0" fontId="13" fillId="0" borderId="0" xfId="0" applyFont="1" applyAlignment="1">
      <alignment horizontal="centerContinuous" wrapText="1"/>
    </xf>
    <xf numFmtId="0" fontId="13" fillId="8" borderId="31" xfId="0" applyFont="1" applyFill="1" applyBorder="1"/>
    <xf numFmtId="49" fontId="13" fillId="0" borderId="18" xfId="0" applyNumberFormat="1" applyFont="1" applyBorder="1" applyAlignment="1">
      <alignment horizontal="center"/>
    </xf>
    <xf numFmtId="0" fontId="11" fillId="6" borderId="9" xfId="0" applyFont="1" applyFill="1" applyBorder="1" applyAlignment="1">
      <alignment horizontal="center"/>
    </xf>
    <xf numFmtId="164" fontId="13" fillId="2" borderId="23" xfId="0" applyNumberFormat="1" applyFont="1" applyFill="1" applyBorder="1"/>
    <xf numFmtId="0" fontId="11" fillId="6" borderId="23" xfId="0" applyFont="1" applyFill="1" applyBorder="1" applyAlignment="1">
      <alignment horizontal="center"/>
    </xf>
    <xf numFmtId="0" fontId="13" fillId="0" borderId="2" xfId="0" applyFont="1" applyBorder="1" applyAlignment="1">
      <alignment horizontal="right" vertical="center" wrapText="1"/>
    </xf>
    <xf numFmtId="0" fontId="13" fillId="0" borderId="2" xfId="0" applyFont="1" applyBorder="1" applyAlignment="1">
      <alignment wrapText="1"/>
    </xf>
    <xf numFmtId="164" fontId="11" fillId="2" borderId="2" xfId="1" applyNumberFormat="1" applyFont="1" applyFill="1" applyBorder="1" applyAlignment="1">
      <alignment horizontal="center" vertical="center"/>
    </xf>
    <xf numFmtId="0" fontId="11" fillId="0" borderId="0" xfId="0" applyFont="1" applyAlignment="1">
      <alignment horizontal="centerContinuous" vertical="center" wrapText="1"/>
    </xf>
    <xf numFmtId="49" fontId="11" fillId="4" borderId="12" xfId="0" applyNumberFormat="1" applyFont="1" applyFill="1" applyBorder="1" applyAlignment="1">
      <alignment horizontal="left"/>
    </xf>
    <xf numFmtId="0" fontId="11" fillId="4" borderId="32" xfId="0" applyFont="1" applyFill="1" applyBorder="1" applyAlignment="1">
      <alignment horizontal="left" vertical="center"/>
    </xf>
    <xf numFmtId="0" fontId="11" fillId="4" borderId="40" xfId="0" applyFont="1" applyFill="1" applyBorder="1" applyAlignment="1">
      <alignment horizontal="left" vertical="top" wrapText="1"/>
    </xf>
    <xf numFmtId="0" fontId="11" fillId="4" borderId="39" xfId="0" applyFont="1" applyFill="1" applyBorder="1" applyAlignment="1">
      <alignment horizontal="left" vertical="center"/>
    </xf>
    <xf numFmtId="0" fontId="11" fillId="4" borderId="41" xfId="0" applyFont="1" applyFill="1" applyBorder="1" applyAlignment="1">
      <alignment horizontal="left" vertical="center"/>
    </xf>
    <xf numFmtId="0" fontId="11" fillId="0" borderId="3" xfId="0" applyFont="1" applyBorder="1" applyAlignment="1">
      <alignment horizontal="right" wrapText="1"/>
    </xf>
    <xf numFmtId="164" fontId="11" fillId="2" borderId="15" xfId="0" applyNumberFormat="1" applyFont="1" applyFill="1" applyBorder="1" applyAlignment="1">
      <alignment vertical="center"/>
    </xf>
    <xf numFmtId="0" fontId="13" fillId="8" borderId="30" xfId="0" applyFont="1" applyFill="1" applyBorder="1" applyAlignment="1">
      <alignment horizontal="center"/>
    </xf>
    <xf numFmtId="2" fontId="11" fillId="2" borderId="26" xfId="0" applyNumberFormat="1" applyFont="1" applyFill="1" applyBorder="1" applyAlignment="1">
      <alignment horizontal="center"/>
    </xf>
    <xf numFmtId="3" fontId="11" fillId="2" borderId="36" xfId="0" applyNumberFormat="1" applyFont="1" applyFill="1" applyBorder="1" applyAlignment="1">
      <alignment horizontal="center"/>
    </xf>
    <xf numFmtId="0" fontId="13" fillId="3" borderId="31" xfId="0" applyFont="1" applyFill="1" applyBorder="1"/>
    <xf numFmtId="0" fontId="13" fillId="3" borderId="30" xfId="0" applyFont="1" applyFill="1" applyBorder="1" applyAlignment="1">
      <alignment horizontal="center"/>
    </xf>
    <xf numFmtId="164" fontId="13" fillId="0" borderId="20" xfId="0" applyNumberFormat="1" applyFont="1" applyBorder="1" applyAlignment="1">
      <alignment horizontal="center"/>
    </xf>
    <xf numFmtId="164" fontId="11" fillId="2" borderId="9" xfId="0" applyNumberFormat="1" applyFont="1" applyFill="1" applyBorder="1" applyAlignment="1">
      <alignment horizontal="center"/>
    </xf>
    <xf numFmtId="164" fontId="13" fillId="2" borderId="18" xfId="0" applyNumberFormat="1" applyFont="1" applyFill="1" applyBorder="1"/>
    <xf numFmtId="0" fontId="12" fillId="0" borderId="0" xfId="0" applyFont="1" applyAlignment="1">
      <alignment horizontal="left" vertical="top" indent="2"/>
    </xf>
    <xf numFmtId="49" fontId="13" fillId="3" borderId="31" xfId="0" applyNumberFormat="1" applyFont="1" applyFill="1" applyBorder="1"/>
    <xf numFmtId="165" fontId="13" fillId="3" borderId="30" xfId="0" applyNumberFormat="1" applyFont="1" applyFill="1" applyBorder="1" applyAlignment="1">
      <alignment horizontal="center"/>
    </xf>
    <xf numFmtId="0" fontId="15" fillId="0" borderId="2" xfId="0" applyFont="1" applyBorder="1" applyAlignment="1">
      <alignment horizontal="left" wrapText="1"/>
    </xf>
    <xf numFmtId="2" fontId="17" fillId="2" borderId="2" xfId="0" applyNumberFormat="1" applyFont="1" applyFill="1" applyBorder="1" applyAlignment="1">
      <alignment horizontal="center" vertical="center"/>
    </xf>
    <xf numFmtId="164" fontId="17" fillId="2" borderId="2" xfId="1" applyNumberFormat="1" applyFont="1" applyFill="1" applyBorder="1" applyAlignment="1">
      <alignment horizontal="center" vertical="center"/>
    </xf>
    <xf numFmtId="0" fontId="15" fillId="0" borderId="0" xfId="0" applyFont="1" applyProtection="1">
      <protection locked="0"/>
    </xf>
    <xf numFmtId="49" fontId="11" fillId="4" borderId="42" xfId="0" applyNumberFormat="1" applyFont="1" applyFill="1" applyBorder="1" applyAlignment="1">
      <alignment horizontal="left"/>
    </xf>
    <xf numFmtId="0" fontId="11" fillId="4" borderId="1" xfId="0" applyFont="1" applyFill="1" applyBorder="1" applyAlignment="1">
      <alignment horizontal="left" vertical="center"/>
    </xf>
    <xf numFmtId="164" fontId="11" fillId="2" borderId="43" xfId="0" applyNumberFormat="1" applyFont="1" applyFill="1" applyBorder="1" applyAlignment="1">
      <alignment horizontal="center"/>
    </xf>
    <xf numFmtId="0" fontId="11" fillId="4" borderId="0" xfId="0" applyFont="1" applyFill="1" applyAlignment="1">
      <alignment horizontal="left" vertical="center" wrapText="1"/>
    </xf>
    <xf numFmtId="164" fontId="11" fillId="5" borderId="36" xfId="0" applyNumberFormat="1" applyFont="1" applyFill="1" applyBorder="1" applyAlignment="1">
      <alignment horizontal="left"/>
    </xf>
    <xf numFmtId="0" fontId="13" fillId="5" borderId="8" xfId="0" applyFont="1" applyFill="1" applyBorder="1" applyAlignment="1">
      <alignment horizontal="left" vertical="center"/>
    </xf>
    <xf numFmtId="49" fontId="39" fillId="4" borderId="42" xfId="0" applyNumberFormat="1" applyFont="1" applyFill="1" applyBorder="1"/>
    <xf numFmtId="49" fontId="39" fillId="4" borderId="35" xfId="0" applyNumberFormat="1" applyFont="1" applyFill="1" applyBorder="1"/>
    <xf numFmtId="0" fontId="39" fillId="4" borderId="1" xfId="0" applyFont="1" applyFill="1" applyBorder="1" applyAlignment="1">
      <alignment horizontal="left" vertical="center"/>
    </xf>
    <xf numFmtId="164" fontId="11" fillId="2" borderId="35" xfId="0" applyNumberFormat="1" applyFont="1" applyFill="1" applyBorder="1" applyAlignment="1">
      <alignment horizontal="center"/>
    </xf>
    <xf numFmtId="0" fontId="17" fillId="0" borderId="0" xfId="0" applyFont="1" applyAlignment="1">
      <alignment vertical="top"/>
    </xf>
    <xf numFmtId="0" fontId="35" fillId="0" borderId="0" xfId="0" applyFont="1" applyAlignment="1">
      <alignment horizontal="left" vertical="center"/>
    </xf>
    <xf numFmtId="0" fontId="12" fillId="0" borderId="7" xfId="0" applyFont="1" applyBorder="1" applyAlignment="1">
      <alignment horizontal="left" vertical="center"/>
    </xf>
    <xf numFmtId="0" fontId="17" fillId="7" borderId="5" xfId="0" applyFont="1" applyFill="1" applyBorder="1" applyAlignment="1">
      <alignment horizontal="center" vertical="center"/>
    </xf>
    <xf numFmtId="0" fontId="17" fillId="7" borderId="8" xfId="0" applyFont="1" applyFill="1" applyBorder="1" applyAlignment="1">
      <alignment horizontal="center" vertical="center"/>
    </xf>
    <xf numFmtId="0" fontId="17" fillId="7" borderId="8"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5" fillId="0" borderId="0" xfId="0" applyFont="1" applyAlignment="1">
      <alignment horizontal="centerContinuous" wrapText="1"/>
    </xf>
    <xf numFmtId="0" fontId="17" fillId="0" borderId="0" xfId="0" applyFont="1" applyAlignment="1">
      <alignment horizontal="right" vertical="center" wrapText="1"/>
    </xf>
    <xf numFmtId="0" fontId="15" fillId="0" borderId="0" xfId="0" applyFont="1" applyAlignment="1">
      <alignment horizontal="centerContinuous" vertical="top" wrapText="1"/>
    </xf>
    <xf numFmtId="0" fontId="16" fillId="9" borderId="6" xfId="0" applyFont="1" applyFill="1" applyBorder="1" applyAlignment="1">
      <alignment horizontal="left" vertical="center"/>
    </xf>
    <xf numFmtId="0" fontId="12" fillId="9" borderId="6" xfId="0" applyFont="1" applyFill="1" applyBorder="1" applyAlignment="1">
      <alignment horizontal="left" vertical="center" wrapText="1"/>
    </xf>
    <xf numFmtId="0" fontId="16" fillId="9" borderId="6" xfId="0" applyFont="1" applyFill="1" applyBorder="1" applyAlignment="1">
      <alignment horizontal="left" vertical="center" wrapText="1"/>
    </xf>
    <xf numFmtId="0" fontId="12" fillId="9" borderId="16" xfId="0" applyFont="1" applyFill="1" applyBorder="1" applyAlignment="1">
      <alignment horizontal="left" vertical="center" wrapText="1"/>
    </xf>
    <xf numFmtId="0" fontId="16" fillId="9" borderId="16" xfId="0" applyFont="1" applyFill="1" applyBorder="1" applyAlignment="1">
      <alignment horizontal="right" vertical="center" wrapText="1"/>
    </xf>
    <xf numFmtId="0" fontId="26" fillId="0" borderId="24" xfId="0" applyFont="1" applyBorder="1" applyAlignment="1">
      <alignment horizontal="left" vertical="center"/>
    </xf>
    <xf numFmtId="0" fontId="11" fillId="0" borderId="24" xfId="0" applyFont="1" applyBorder="1" applyAlignment="1">
      <alignment horizontal="center" vertical="center"/>
    </xf>
    <xf numFmtId="0" fontId="11" fillId="0" borderId="5" xfId="0" applyFont="1" applyBorder="1" applyAlignment="1">
      <alignment horizontal="right" vertical="center" wrapText="1"/>
    </xf>
    <xf numFmtId="0" fontId="11" fillId="0" borderId="2" xfId="0" applyFont="1" applyBorder="1" applyAlignment="1">
      <alignment horizontal="center" vertical="center"/>
    </xf>
    <xf numFmtId="0" fontId="11" fillId="10" borderId="2" xfId="0" applyFont="1" applyFill="1" applyBorder="1" applyAlignment="1">
      <alignment horizontal="center" vertical="center"/>
    </xf>
    <xf numFmtId="0" fontId="11" fillId="0" borderId="2" xfId="0" applyFont="1" applyBorder="1" applyAlignment="1">
      <alignment horizontal="right" vertical="center" wrapText="1"/>
    </xf>
    <xf numFmtId="0" fontId="40" fillId="0" borderId="0" xfId="0" applyFont="1"/>
    <xf numFmtId="0" fontId="1" fillId="0" borderId="0" xfId="0" applyFont="1"/>
    <xf numFmtId="0" fontId="41" fillId="0" borderId="0" xfId="0" applyFont="1" applyAlignment="1">
      <alignment horizontal="center" vertical="center" shrinkToFit="1"/>
    </xf>
    <xf numFmtId="0" fontId="42" fillId="0" borderId="0" xfId="0" applyFont="1"/>
    <xf numFmtId="0" fontId="10" fillId="11" borderId="0" xfId="0" applyFont="1" applyFill="1" applyAlignment="1">
      <alignment horizontal="center" vertical="center" wrapText="1"/>
    </xf>
    <xf numFmtId="0" fontId="3" fillId="0" borderId="0" xfId="2" applyAlignment="1" applyProtection="1">
      <alignment vertical="center"/>
    </xf>
    <xf numFmtId="0" fontId="3" fillId="0" borderId="0" xfId="2" applyAlignment="1" applyProtection="1">
      <alignment horizontal="centerContinuous" vertical="top"/>
    </xf>
    <xf numFmtId="0" fontId="3" fillId="0" borderId="0" xfId="2" applyAlignment="1" applyProtection="1">
      <alignment horizontal="center" vertical="center"/>
    </xf>
    <xf numFmtId="0" fontId="13" fillId="0" borderId="0" xfId="0" applyFont="1" applyAlignment="1">
      <alignment horizontal="center" vertical="top" wrapText="1"/>
    </xf>
    <xf numFmtId="0" fontId="3" fillId="0" borderId="0" xfId="2" applyAlignment="1" applyProtection="1">
      <alignment horizontal="center" vertical="top"/>
    </xf>
  </cellXfs>
  <cellStyles count="3">
    <cellStyle name="Currency" xfId="1" builtinId="4"/>
    <cellStyle name="Hyperlink" xfId="2" builtinId="8"/>
    <cellStyle name="Normal" xfId="0" builtinId="0"/>
  </cellStyles>
  <dxfs count="56">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auto="1"/>
        <name val="Calibri"/>
        <scheme val="minor"/>
      </font>
      <fill>
        <patternFill patternType="solid">
          <fgColor indexed="64"/>
          <bgColor indexed="4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i val="0"/>
        <strike val="0"/>
        <condense val="0"/>
        <extend val="0"/>
        <outline val="0"/>
        <shadow val="0"/>
        <u val="none"/>
        <vertAlign val="baseline"/>
        <sz val="12"/>
        <color auto="1"/>
        <name val="Calibri"/>
        <scheme val="minor"/>
      </font>
      <numFmt numFmtId="0" formatCode="General"/>
      <fill>
        <patternFill patternType="solid">
          <fgColor indexed="64"/>
          <bgColor indexed="43"/>
        </patternFill>
      </fill>
      <alignment horizontal="center" vertical="bottom" textRotation="0" wrapText="0" indent="0" justifyLastLine="0" shrinkToFit="0" readingOrder="0"/>
      <border diagonalUp="0" diagonalDown="0">
        <left style="thin">
          <color indexed="64"/>
        </left>
        <right/>
        <top style="thin">
          <color indexed="22"/>
        </top>
        <bottom style="thin">
          <color indexed="22"/>
        </bottom>
        <vertical/>
        <horizontal/>
      </border>
    </dxf>
    <dxf>
      <font>
        <b val="0"/>
        <i val="0"/>
        <strike val="0"/>
        <condense val="0"/>
        <extend val="0"/>
        <outline val="0"/>
        <shadow val="0"/>
        <u val="none"/>
        <vertAlign val="baseline"/>
        <sz val="12"/>
        <color auto="1"/>
        <name val="Calibri"/>
        <scheme val="minor"/>
      </font>
      <numFmt numFmtId="164" formatCode="&quot;$&quot;#,##0.00"/>
      <fill>
        <patternFill patternType="solid">
          <fgColor indexed="64"/>
          <bgColor indexed="26"/>
        </patternFill>
      </fill>
      <alignment horizontal="general" vertical="bottom" textRotation="0" wrapText="0" indent="0" justifyLastLine="0" shrinkToFit="0" readingOrder="0"/>
      <border diagonalUp="0" diagonalDown="0">
        <left style="thin">
          <color indexed="64"/>
        </left>
        <right style="thin">
          <color indexed="22"/>
        </right>
        <top style="thin">
          <color indexed="22"/>
        </top>
        <bottom style="thin">
          <color indexed="22"/>
        </bottom>
        <vertical/>
        <horizontal/>
      </border>
    </dxf>
    <dxf>
      <font>
        <b val="0"/>
        <i val="0"/>
        <strike val="0"/>
        <condense val="0"/>
        <extend val="0"/>
        <outline val="0"/>
        <shadow val="0"/>
        <u val="none"/>
        <vertAlign val="baseline"/>
        <sz val="12"/>
        <color auto="1"/>
        <name val="Calibri"/>
        <scheme val="minor"/>
      </font>
      <numFmt numFmtId="164" formatCode="&quot;$&quot;#,##0.00"/>
      <alignment horizontal="general" vertical="bottom" textRotation="0" wrapText="0" indent="0" justifyLastLine="0" shrinkToFit="0" readingOrder="0"/>
      <border diagonalUp="0" diagonalDown="0">
        <left/>
        <right style="thin">
          <color indexed="22"/>
        </right>
        <top style="thin">
          <color indexed="22"/>
        </top>
        <bottom style="thin">
          <color indexed="22"/>
        </bottom>
        <vertical/>
        <horizontal/>
      </border>
    </dxf>
    <dxf>
      <font>
        <b/>
        <i val="0"/>
        <strike val="0"/>
        <condense val="0"/>
        <extend val="0"/>
        <outline val="0"/>
        <shadow val="0"/>
        <u val="none"/>
        <vertAlign val="baseline"/>
        <sz val="12"/>
        <color auto="1"/>
        <name val="Calibri"/>
        <scheme val="minor"/>
      </font>
      <numFmt numFmtId="0" formatCode="General"/>
      <fill>
        <patternFill patternType="solid">
          <fgColor indexed="64"/>
          <bgColor indexed="43"/>
        </patternFill>
      </fill>
      <alignment horizontal="center" vertical="bottom" textRotation="0" wrapText="0" indent="0" justifyLastLine="0" shrinkToFit="0" readingOrder="0"/>
      <border diagonalUp="0" diagonalDown="0">
        <left style="thin">
          <color indexed="64"/>
        </left>
        <right style="thin">
          <color indexed="64"/>
        </right>
        <top style="thin">
          <color indexed="22"/>
        </top>
        <bottom style="thin">
          <color indexed="22"/>
        </bottom>
        <vertical/>
        <horizontal/>
      </border>
    </dxf>
    <dxf>
      <font>
        <b/>
        <i val="0"/>
        <strike val="0"/>
        <condense val="0"/>
        <extend val="0"/>
        <outline val="0"/>
        <shadow val="0"/>
        <u val="none"/>
        <vertAlign val="baseline"/>
        <sz val="12"/>
        <color auto="1"/>
        <name val="Calibri"/>
        <scheme val="minor"/>
      </font>
      <numFmt numFmtId="164" formatCode="&quot;$&quot;#,##0.00"/>
      <fill>
        <patternFill patternType="solid">
          <fgColor indexed="64"/>
          <bgColor indexed="26"/>
        </patternFill>
      </fill>
      <alignment horizontal="center" vertical="bottom" textRotation="0" wrapText="0" indent="0" justifyLastLine="0" shrinkToFit="0" readingOrder="0"/>
      <border diagonalUp="0" diagonalDown="0">
        <left style="thin">
          <color indexed="64"/>
        </left>
        <right style="thin">
          <color indexed="64"/>
        </right>
        <top style="thin">
          <color indexed="22"/>
        </top>
        <bottom style="thin">
          <color indexed="22"/>
        </bottom>
        <vertical/>
        <horizontal/>
      </border>
    </dxf>
    <dxf>
      <font>
        <b val="0"/>
        <i val="0"/>
        <strike val="0"/>
        <condense val="0"/>
        <extend val="0"/>
        <outline val="0"/>
        <shadow val="0"/>
        <u val="none"/>
        <vertAlign val="baseline"/>
        <sz val="12"/>
        <color auto="1"/>
        <name val="Calibri"/>
        <scheme val="minor"/>
      </font>
      <numFmt numFmtId="164" formatCode="&quot;$&quot;#,##0.00"/>
      <alignment horizontal="center" vertical="bottom" textRotation="0" wrapText="0" indent="0" justifyLastLine="0" shrinkToFit="0" readingOrder="0"/>
      <border diagonalUp="0" diagonalDown="0">
        <left style="thin">
          <color indexed="22"/>
        </left>
        <right/>
        <top style="thin">
          <color indexed="22"/>
        </top>
        <bottom style="thin">
          <color indexed="22"/>
        </bottom>
        <vertical/>
        <horizontal/>
      </border>
    </dxf>
    <dxf>
      <font>
        <b val="0"/>
        <i val="0"/>
        <strike val="0"/>
        <condense val="0"/>
        <extend val="0"/>
        <outline val="0"/>
        <shadow val="0"/>
        <u val="none"/>
        <vertAlign val="baseline"/>
        <sz val="12"/>
        <color auto="1"/>
        <name val="Calibri"/>
        <scheme val="minor"/>
      </font>
      <numFmt numFmtId="3" formatCode="#,##0"/>
      <alignment horizontal="center"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2"/>
        <color auto="1"/>
        <name val="Calibri"/>
        <scheme val="minor"/>
      </font>
      <numFmt numFmtId="30" formatCode="@"/>
      <alignment horizontal="center" vertical="bottom" textRotation="0" wrapText="0" indent="0" justifyLastLine="0" shrinkToFit="0" readingOrder="0"/>
      <border diagonalUp="0" diagonalDown="0">
        <left style="thin">
          <color indexed="64"/>
        </left>
        <right style="thin">
          <color indexed="22"/>
        </right>
        <top style="thin">
          <color indexed="22"/>
        </top>
        <bottom style="thin">
          <color indexed="22"/>
        </bottom>
        <vertical/>
        <horizontal/>
      </border>
    </dxf>
    <dxf>
      <font>
        <b val="0"/>
        <i val="0"/>
        <strike val="0"/>
        <condense val="0"/>
        <extend val="0"/>
        <outline val="0"/>
        <shadow val="0"/>
        <u val="none"/>
        <vertAlign val="baseline"/>
        <sz val="12"/>
        <color auto="1"/>
        <name val="Calibri"/>
        <scheme val="minor"/>
      </font>
      <fill>
        <patternFill patternType="solid">
          <fgColor indexed="64"/>
          <bgColor indexed="22"/>
        </patternFill>
      </fill>
      <alignment horizontal="center" vertical="bottom" textRotation="0" wrapText="0" indent="0" justifyLastLine="0" shrinkToFit="0" readingOrder="0"/>
      <border diagonalUp="0" diagonalDown="0">
        <left style="thin">
          <color indexed="55"/>
        </left>
        <right style="thin">
          <color indexed="64"/>
        </right>
        <top style="thin">
          <color indexed="55"/>
        </top>
        <bottom style="thin">
          <color indexed="55"/>
        </bottom>
        <vertical/>
        <horizontal/>
      </border>
    </dxf>
    <dxf>
      <font>
        <b val="0"/>
        <i val="0"/>
        <strike val="0"/>
        <condense val="0"/>
        <extend val="0"/>
        <outline val="0"/>
        <shadow val="0"/>
        <u val="none"/>
        <vertAlign val="baseline"/>
        <sz val="12"/>
        <color auto="1"/>
        <name val="Calibri"/>
        <scheme val="minor"/>
      </font>
      <fill>
        <patternFill patternType="solid">
          <fgColor indexed="64"/>
          <bgColor indexed="22"/>
        </patternFill>
      </fill>
      <alignment horizontal="general" vertical="bottom" textRotation="0" wrapText="0" indent="0" justifyLastLine="0" shrinkToFit="0" readingOrder="0"/>
      <border diagonalUp="0" diagonalDown="0">
        <left/>
        <right style="thin">
          <color indexed="55"/>
        </right>
        <top style="thin">
          <color indexed="55"/>
        </top>
        <bottom style="thin">
          <color indexed="55"/>
        </bottom>
        <vertical/>
        <horizontal/>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auto="1"/>
        <name val="Calibri"/>
        <scheme val="minor"/>
      </font>
      <fill>
        <patternFill patternType="solid">
          <fgColor indexed="64"/>
          <bgColor indexed="4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auto="1"/>
        <name val="Calibri"/>
        <scheme val="minor"/>
      </font>
      <fill>
        <patternFill patternType="solid">
          <fgColor indexed="64"/>
          <bgColor indexed="4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Calibri"/>
        <scheme val="minor"/>
      </font>
      <fill>
        <patternFill patternType="solid">
          <fgColor indexed="64"/>
          <bgColor indexed="44"/>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Calibri"/>
        <scheme val="minor"/>
      </font>
      <numFmt numFmtId="0" formatCode="General"/>
      <fill>
        <patternFill patternType="solid">
          <fgColor indexed="64"/>
          <bgColor indexed="43"/>
        </patternFill>
      </fill>
      <alignment horizontal="center" vertical="bottom" textRotation="0" wrapText="0" indent="0" justifyLastLine="0" shrinkToFit="0" readingOrder="0"/>
      <border diagonalUp="0" diagonalDown="0">
        <left style="thin">
          <color indexed="64"/>
        </left>
        <right/>
        <top style="thin">
          <color indexed="22"/>
        </top>
        <bottom style="thin">
          <color indexed="22"/>
        </bottom>
        <vertical/>
        <horizontal/>
      </border>
    </dxf>
    <dxf>
      <font>
        <b val="0"/>
        <i val="0"/>
        <strike val="0"/>
        <condense val="0"/>
        <extend val="0"/>
        <outline val="0"/>
        <shadow val="0"/>
        <u val="none"/>
        <vertAlign val="baseline"/>
        <sz val="12"/>
        <color auto="1"/>
        <name val="Calibri"/>
        <scheme val="minor"/>
      </font>
      <numFmt numFmtId="164" formatCode="&quot;$&quot;#,##0.00"/>
      <fill>
        <patternFill patternType="solid">
          <fgColor indexed="64"/>
          <bgColor indexed="26"/>
        </patternFill>
      </fill>
      <alignment horizontal="general" vertical="bottom" textRotation="0" wrapText="0" indent="0" justifyLastLine="0" shrinkToFit="0" readingOrder="0"/>
      <border diagonalUp="0" diagonalDown="0">
        <left style="thin">
          <color indexed="64"/>
        </left>
        <right/>
        <top style="thin">
          <color indexed="22"/>
        </top>
        <bottom style="thin">
          <color indexed="22"/>
        </bottom>
        <vertical/>
        <horizontal/>
      </border>
    </dxf>
    <dxf>
      <font>
        <b val="0"/>
        <i val="0"/>
        <strike val="0"/>
        <condense val="0"/>
        <extend val="0"/>
        <outline val="0"/>
        <shadow val="0"/>
        <u val="none"/>
        <vertAlign val="baseline"/>
        <sz val="12"/>
        <color auto="1"/>
        <name val="Calibri"/>
        <scheme val="minor"/>
      </font>
      <numFmt numFmtId="164" formatCode="&quot;$&quot;#,##0.00"/>
      <alignment horizontal="general" vertical="bottom" textRotation="0" wrapText="0" indent="0" justifyLastLine="0" shrinkToFit="0" readingOrder="0"/>
      <border diagonalUp="0" diagonalDown="0">
        <left/>
        <right style="thin">
          <color indexed="22"/>
        </right>
        <top style="thin">
          <color indexed="22"/>
        </top>
        <bottom style="thin">
          <color indexed="22"/>
        </bottom>
        <vertical/>
        <horizontal/>
      </border>
    </dxf>
    <dxf>
      <font>
        <b/>
        <i val="0"/>
        <strike val="0"/>
        <condense val="0"/>
        <extend val="0"/>
        <outline val="0"/>
        <shadow val="0"/>
        <u val="none"/>
        <vertAlign val="baseline"/>
        <sz val="12"/>
        <color auto="1"/>
        <name val="Calibri"/>
        <scheme val="minor"/>
      </font>
      <numFmt numFmtId="0" formatCode="General"/>
      <fill>
        <patternFill patternType="solid">
          <fgColor indexed="64"/>
          <bgColor indexed="43"/>
        </patternFill>
      </fill>
      <alignment horizontal="center" vertical="bottom" textRotation="0" wrapText="0" indent="0" justifyLastLine="0" shrinkToFit="0" readingOrder="0"/>
      <border diagonalUp="0" diagonalDown="0">
        <left style="thin">
          <color indexed="64"/>
        </left>
        <right style="thin">
          <color indexed="64"/>
        </right>
        <top style="thin">
          <color indexed="22"/>
        </top>
        <bottom style="thin">
          <color indexed="22"/>
        </bottom>
        <vertical/>
        <horizontal/>
      </border>
    </dxf>
    <dxf>
      <font>
        <b/>
        <i val="0"/>
        <strike val="0"/>
        <condense val="0"/>
        <extend val="0"/>
        <outline val="0"/>
        <shadow val="0"/>
        <u val="none"/>
        <vertAlign val="baseline"/>
        <sz val="12"/>
        <color auto="1"/>
        <name val="Calibri"/>
        <scheme val="minor"/>
      </font>
      <numFmt numFmtId="2" formatCode="0.00"/>
      <fill>
        <patternFill patternType="solid">
          <fgColor indexed="64"/>
          <bgColor indexed="26"/>
        </patternFill>
      </fill>
      <alignment horizontal="center" vertical="bottom" textRotation="0" wrapText="0" indent="0" justifyLastLine="0" shrinkToFit="0" readingOrder="0"/>
      <border diagonalUp="0" diagonalDown="0">
        <left style="thin">
          <color indexed="64"/>
        </left>
        <right style="thin">
          <color indexed="64"/>
        </right>
        <top style="thin">
          <color indexed="22"/>
        </top>
        <bottom style="thin">
          <color indexed="22"/>
        </bottom>
        <vertical/>
        <horizontal/>
      </border>
    </dxf>
    <dxf>
      <font>
        <b val="0"/>
        <i val="0"/>
        <strike val="0"/>
        <condense val="0"/>
        <extend val="0"/>
        <outline val="0"/>
        <shadow val="0"/>
        <u val="none"/>
        <vertAlign val="baseline"/>
        <sz val="12"/>
        <color auto="1"/>
        <name val="Calibri"/>
        <scheme val="minor"/>
      </font>
      <numFmt numFmtId="2" formatCode="0.00"/>
      <alignment horizontal="center" vertical="bottom" textRotation="0" wrapText="0" indent="0" justifyLastLine="0" shrinkToFit="0" readingOrder="0"/>
      <border diagonalUp="0" diagonalDown="0">
        <left style="thin">
          <color indexed="22"/>
        </left>
        <right/>
        <top style="thin">
          <color indexed="22"/>
        </top>
        <bottom style="thin">
          <color indexed="22"/>
        </bottom>
        <vertical/>
        <horizontal/>
      </border>
    </dxf>
    <dxf>
      <font>
        <b val="0"/>
        <i val="0"/>
        <strike val="0"/>
        <condense val="0"/>
        <extend val="0"/>
        <outline val="0"/>
        <shadow val="0"/>
        <u val="none"/>
        <vertAlign val="baseline"/>
        <sz val="12"/>
        <color auto="1"/>
        <name val="Calibri"/>
        <scheme val="minor"/>
      </font>
      <numFmt numFmtId="3" formatCode="#,##0"/>
      <alignment horizontal="center"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2"/>
        <color auto="1"/>
        <name val="Calibri"/>
        <scheme val="minor"/>
      </font>
      <numFmt numFmtId="30" formatCode="@"/>
      <alignment horizontal="center" vertical="bottom" textRotation="0" wrapText="0" indent="0" justifyLastLine="0" shrinkToFit="0" readingOrder="0"/>
      <border diagonalUp="0" diagonalDown="0">
        <left style="thin">
          <color indexed="64"/>
        </left>
        <right style="thin">
          <color indexed="22"/>
        </right>
        <top style="thin">
          <color indexed="22"/>
        </top>
        <bottom style="thin">
          <color indexed="22"/>
        </bottom>
        <vertical/>
        <horizontal/>
      </border>
    </dxf>
    <dxf>
      <font>
        <b val="0"/>
        <i val="0"/>
        <strike val="0"/>
        <condense val="0"/>
        <extend val="0"/>
        <outline val="0"/>
        <shadow val="0"/>
        <u val="none"/>
        <vertAlign val="baseline"/>
        <sz val="12"/>
        <color auto="1"/>
        <name val="Calibri"/>
        <scheme val="minor"/>
      </font>
      <numFmt numFmtId="165" formatCode="000000"/>
      <fill>
        <patternFill patternType="solid">
          <fgColor indexed="64"/>
          <bgColor theme="0" tint="-0.14999847407452621"/>
        </patternFill>
      </fill>
      <alignment horizontal="center" vertical="bottom" textRotation="0" wrapText="0" indent="0" justifyLastLine="0" shrinkToFit="0" readingOrder="0"/>
      <border diagonalUp="0" diagonalDown="0">
        <left style="thin">
          <color indexed="55"/>
        </left>
        <right style="thin">
          <color indexed="64"/>
        </right>
        <top style="thin">
          <color indexed="55"/>
        </top>
        <bottom style="thin">
          <color indexed="55"/>
        </bottom>
        <vertical/>
        <horizontal/>
      </border>
    </dxf>
    <dxf>
      <font>
        <b val="0"/>
        <i val="0"/>
        <strike val="0"/>
        <condense val="0"/>
        <extend val="0"/>
        <outline val="0"/>
        <shadow val="0"/>
        <u val="none"/>
        <vertAlign val="baseline"/>
        <sz val="12"/>
        <color auto="1"/>
        <name val="Calibri"/>
        <scheme val="minor"/>
      </font>
      <fill>
        <patternFill patternType="solid">
          <fgColor indexed="64"/>
          <bgColor theme="0" tint="-0.14999847407452621"/>
        </patternFill>
      </fill>
      <alignment horizontal="general" vertical="bottom" textRotation="0" wrapText="0" indent="0" justifyLastLine="0" shrinkToFit="0" readingOrder="0"/>
      <border diagonalUp="0" diagonalDown="0">
        <left/>
        <right style="thin">
          <color indexed="55"/>
        </right>
        <top style="thin">
          <color indexed="55"/>
        </top>
        <bottom style="thin">
          <color indexed="55"/>
        </bottom>
        <vertical/>
        <horizontal/>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auto="1"/>
        <name val="Calibri"/>
        <scheme val="minor"/>
      </font>
      <fill>
        <patternFill patternType="solid">
          <fgColor indexed="64"/>
          <bgColor indexed="4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auto="1"/>
        <name val="Calibri"/>
        <scheme val="minor"/>
      </font>
      <fill>
        <patternFill patternType="solid">
          <fgColor indexed="64"/>
          <bgColor indexed="4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22"/>
        </left>
        <right/>
        <top style="thin">
          <color indexed="22"/>
        </top>
        <bottom style="thin">
          <color indexed="22"/>
        </bottom>
        <vertical/>
        <horizontal/>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22"/>
        </left>
        <right/>
        <top style="thin">
          <color indexed="22"/>
        </top>
        <bottom style="thin">
          <color indexed="22"/>
        </bottom>
        <vertical/>
        <horizontal/>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general" vertical="bottom" textRotation="0" wrapText="0" indent="0" justifyLastLine="0" shrinkToFit="0" readingOrder="0"/>
      <border diagonalUp="0" diagonalDown="0">
        <left/>
        <right style="thin">
          <color indexed="22"/>
        </right>
        <top style="thin">
          <color indexed="22"/>
        </top>
        <bottom style="thin">
          <color indexed="22"/>
        </bottom>
        <vertical/>
        <horizontal/>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auto="1"/>
        <name val="Calibri"/>
        <scheme val="minor"/>
      </font>
      <fill>
        <patternFill patternType="solid">
          <fgColor indexed="64"/>
          <bgColor indexed="4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solid">
          <fgColor indexed="64"/>
          <bgColor theme="4" tint="0.5999938962981048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auto="1"/>
      </font>
      <fill>
        <patternFill>
          <bgColor rgb="FF99CCFF"/>
        </patternFill>
      </fill>
    </dxf>
  </dxfs>
  <tableStyles count="1" defaultTableStyle="TableStyleMedium9" defaultPivotStyle="PivotStyleLight16">
    <tableStyle name="Table Style 1" pivot="0" count="1" xr9:uid="{00000000-0011-0000-FFFF-FFFF00000000}">
      <tableStyleElement type="headerRow" dxfId="5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99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1624019</xdr:colOff>
      <xdr:row>3</xdr:row>
      <xdr:rowOff>107157</xdr:rowOff>
    </xdr:from>
    <xdr:to>
      <xdr:col>0</xdr:col>
      <xdr:colOff>4860995</xdr:colOff>
      <xdr:row>3</xdr:row>
      <xdr:rowOff>3345657</xdr:rowOff>
    </xdr:to>
    <xdr:pic>
      <xdr:nvPicPr>
        <xdr:cNvPr id="2" name="Picture 1" descr="Seal of the Alaska Department of Education &amp; Early Development." title="Alaska Department of Education &amp; Early Development">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4019" y="3143251"/>
          <a:ext cx="3236976" cy="323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1181100</xdr:colOff>
          <xdr:row>11</xdr:row>
          <xdr:rowOff>488950</xdr:rowOff>
        </xdr:from>
        <xdr:to>
          <xdr:col>1</xdr:col>
          <xdr:colOff>12700</xdr:colOff>
          <xdr:row>12</xdr:row>
          <xdr:rowOff>222250</xdr:rowOff>
        </xdr:to>
        <xdr:sp macro="" textlink="">
          <xdr:nvSpPr>
            <xdr:cNvPr id="11271" name="Check Box 7" descr="Select this checkbox to choose Method A - staff to pupil ration"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1174750</xdr:colOff>
          <xdr:row>15</xdr:row>
          <xdr:rowOff>317500</xdr:rowOff>
        </xdr:from>
        <xdr:to>
          <xdr:col>1</xdr:col>
          <xdr:colOff>0</xdr:colOff>
          <xdr:row>16</xdr:row>
          <xdr:rowOff>203200</xdr:rowOff>
        </xdr:to>
        <xdr:sp macro="" textlink="">
          <xdr:nvSpPr>
            <xdr:cNvPr id="11272" name="Check Box 8" descr="Select this chekcbox to choose Method B - staff salary per pupil ratio"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1174750</xdr:colOff>
          <xdr:row>19</xdr:row>
          <xdr:rowOff>336550</xdr:rowOff>
        </xdr:from>
        <xdr:to>
          <xdr:col>0</xdr:col>
          <xdr:colOff>1479550</xdr:colOff>
          <xdr:row>20</xdr:row>
          <xdr:rowOff>222250</xdr:rowOff>
        </xdr:to>
        <xdr:sp macro="" textlink="">
          <xdr:nvSpPr>
            <xdr:cNvPr id="11273" name="Check Box 9" descr="Select this Checkbox to choose Single Site District - One building per gradespan, or all schools have enrollment &lt; 100"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1155700</xdr:colOff>
          <xdr:row>23</xdr:row>
          <xdr:rowOff>336550</xdr:rowOff>
        </xdr:from>
        <xdr:to>
          <xdr:col>0</xdr:col>
          <xdr:colOff>1479550</xdr:colOff>
          <xdr:row>24</xdr:row>
          <xdr:rowOff>222250</xdr:rowOff>
        </xdr:to>
        <xdr:sp macro="" textlink="">
          <xdr:nvSpPr>
            <xdr:cNvPr id="11274" name="Check Box 10" descr="Select this checkbox to choose District Policy - Must also submit either Method A or Method B"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7</xdr:row>
          <xdr:rowOff>31750</xdr:rowOff>
        </xdr:from>
        <xdr:to>
          <xdr:col>4</xdr:col>
          <xdr:colOff>1270000</xdr:colOff>
          <xdr:row>7</xdr:row>
          <xdr:rowOff>241300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3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are Non-Title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241300</xdr:rowOff>
        </xdr:from>
        <xdr:to>
          <xdr:col>4</xdr:col>
          <xdr:colOff>1270000</xdr:colOff>
          <xdr:row>7</xdr:row>
          <xdr:rowOff>450850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3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450850</xdr:rowOff>
        </xdr:from>
        <xdr:to>
          <xdr:col>4</xdr:col>
          <xdr:colOff>1270000</xdr:colOff>
          <xdr:row>7</xdr:row>
          <xdr:rowOff>660400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Some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xdr:row>
          <xdr:rowOff>31750</xdr:rowOff>
        </xdr:from>
        <xdr:to>
          <xdr:col>4</xdr:col>
          <xdr:colOff>1270000</xdr:colOff>
          <xdr:row>8</xdr:row>
          <xdr:rowOff>241300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3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are Non-Title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xdr:row>
          <xdr:rowOff>241300</xdr:rowOff>
        </xdr:from>
        <xdr:to>
          <xdr:col>4</xdr:col>
          <xdr:colOff>1270000</xdr:colOff>
          <xdr:row>8</xdr:row>
          <xdr:rowOff>450850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3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xdr:row>
          <xdr:rowOff>450850</xdr:rowOff>
        </xdr:from>
        <xdr:to>
          <xdr:col>4</xdr:col>
          <xdr:colOff>1270000</xdr:colOff>
          <xdr:row>8</xdr:row>
          <xdr:rowOff>660400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Some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31750</xdr:rowOff>
        </xdr:from>
        <xdr:to>
          <xdr:col>4</xdr:col>
          <xdr:colOff>1270000</xdr:colOff>
          <xdr:row>9</xdr:row>
          <xdr:rowOff>241300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are Non-Title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241300</xdr:rowOff>
        </xdr:from>
        <xdr:to>
          <xdr:col>4</xdr:col>
          <xdr:colOff>1270000</xdr:colOff>
          <xdr:row>9</xdr:row>
          <xdr:rowOff>450850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450850</xdr:rowOff>
        </xdr:from>
        <xdr:to>
          <xdr:col>4</xdr:col>
          <xdr:colOff>1270000</xdr:colOff>
          <xdr:row>9</xdr:row>
          <xdr:rowOff>660400</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3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Some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31750</xdr:rowOff>
        </xdr:from>
        <xdr:to>
          <xdr:col>4</xdr:col>
          <xdr:colOff>1270000</xdr:colOff>
          <xdr:row>10</xdr:row>
          <xdr:rowOff>241300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3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are Non-Title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241300</xdr:rowOff>
        </xdr:from>
        <xdr:to>
          <xdr:col>4</xdr:col>
          <xdr:colOff>1270000</xdr:colOff>
          <xdr:row>10</xdr:row>
          <xdr:rowOff>450850</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3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450850</xdr:rowOff>
        </xdr:from>
        <xdr:to>
          <xdr:col>4</xdr:col>
          <xdr:colOff>1270000</xdr:colOff>
          <xdr:row>10</xdr:row>
          <xdr:rowOff>660400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3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Some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xdr:row>
          <xdr:rowOff>31750</xdr:rowOff>
        </xdr:from>
        <xdr:to>
          <xdr:col>4</xdr:col>
          <xdr:colOff>1270000</xdr:colOff>
          <xdr:row>11</xdr:row>
          <xdr:rowOff>241300</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3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are Non-Title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xdr:row>
          <xdr:rowOff>241300</xdr:rowOff>
        </xdr:from>
        <xdr:to>
          <xdr:col>4</xdr:col>
          <xdr:colOff>1270000</xdr:colOff>
          <xdr:row>11</xdr:row>
          <xdr:rowOff>450850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3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xdr:row>
          <xdr:rowOff>450850</xdr:rowOff>
        </xdr:from>
        <xdr:to>
          <xdr:col>4</xdr:col>
          <xdr:colOff>1270000</xdr:colOff>
          <xdr:row>11</xdr:row>
          <xdr:rowOff>660400</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3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Some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xdr:row>
          <xdr:rowOff>31750</xdr:rowOff>
        </xdr:from>
        <xdr:to>
          <xdr:col>4</xdr:col>
          <xdr:colOff>1270000</xdr:colOff>
          <xdr:row>12</xdr:row>
          <xdr:rowOff>241300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3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are Non-Title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xdr:row>
          <xdr:rowOff>241300</xdr:rowOff>
        </xdr:from>
        <xdr:to>
          <xdr:col>4</xdr:col>
          <xdr:colOff>1270000</xdr:colOff>
          <xdr:row>12</xdr:row>
          <xdr:rowOff>450850</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xdr:row>
          <xdr:rowOff>450850</xdr:rowOff>
        </xdr:from>
        <xdr:to>
          <xdr:col>4</xdr:col>
          <xdr:colOff>1270000</xdr:colOff>
          <xdr:row>12</xdr:row>
          <xdr:rowOff>660400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Some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xdr:row>
          <xdr:rowOff>31750</xdr:rowOff>
        </xdr:from>
        <xdr:to>
          <xdr:col>4</xdr:col>
          <xdr:colOff>1270000</xdr:colOff>
          <xdr:row>13</xdr:row>
          <xdr:rowOff>241300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are Non-Title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xdr:row>
          <xdr:rowOff>241300</xdr:rowOff>
        </xdr:from>
        <xdr:to>
          <xdr:col>4</xdr:col>
          <xdr:colOff>1270000</xdr:colOff>
          <xdr:row>13</xdr:row>
          <xdr:rowOff>450850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xdr:row>
          <xdr:rowOff>450850</xdr:rowOff>
        </xdr:from>
        <xdr:to>
          <xdr:col>4</xdr:col>
          <xdr:colOff>1270000</xdr:colOff>
          <xdr:row>13</xdr:row>
          <xdr:rowOff>660400</xdr:rowOff>
        </xdr:to>
        <xdr:sp macro="" textlink="">
          <xdr:nvSpPr>
            <xdr:cNvPr id="19519" name="Check Box 63"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Some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31750</xdr:rowOff>
        </xdr:from>
        <xdr:to>
          <xdr:col>4</xdr:col>
          <xdr:colOff>1270000</xdr:colOff>
          <xdr:row>14</xdr:row>
          <xdr:rowOff>241300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are Non-Title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241300</xdr:rowOff>
        </xdr:from>
        <xdr:to>
          <xdr:col>4</xdr:col>
          <xdr:colOff>1270000</xdr:colOff>
          <xdr:row>14</xdr:row>
          <xdr:rowOff>450850</xdr:rowOff>
        </xdr:to>
        <xdr:sp macro="" textlink="">
          <xdr:nvSpPr>
            <xdr:cNvPr id="19521" name="Check Box 65"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450850</xdr:rowOff>
        </xdr:from>
        <xdr:to>
          <xdr:col>4</xdr:col>
          <xdr:colOff>1270000</xdr:colOff>
          <xdr:row>14</xdr:row>
          <xdr:rowOff>660400</xdr:rowOff>
        </xdr:to>
        <xdr:sp macro="" textlink="">
          <xdr:nvSpPr>
            <xdr:cNvPr id="19522" name="Check Box 66"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Some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31750</xdr:rowOff>
        </xdr:from>
        <xdr:to>
          <xdr:col>4</xdr:col>
          <xdr:colOff>1270000</xdr:colOff>
          <xdr:row>15</xdr:row>
          <xdr:rowOff>241300</xdr:rowOff>
        </xdr:to>
        <xdr:sp macro="" textlink="">
          <xdr:nvSpPr>
            <xdr:cNvPr id="19523" name="Check Box 67" hidden="1">
              <a:extLst>
                <a:ext uri="{63B3BB69-23CF-44E3-9099-C40C66FF867C}">
                  <a14:compatExt spid="_x0000_s19523"/>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are Non-Title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241300</xdr:rowOff>
        </xdr:from>
        <xdr:to>
          <xdr:col>4</xdr:col>
          <xdr:colOff>1270000</xdr:colOff>
          <xdr:row>15</xdr:row>
          <xdr:rowOff>450850</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450850</xdr:rowOff>
        </xdr:from>
        <xdr:to>
          <xdr:col>4</xdr:col>
          <xdr:colOff>1270000</xdr:colOff>
          <xdr:row>15</xdr:row>
          <xdr:rowOff>660400</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3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Some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31750</xdr:rowOff>
        </xdr:from>
        <xdr:to>
          <xdr:col>4</xdr:col>
          <xdr:colOff>1270000</xdr:colOff>
          <xdr:row>16</xdr:row>
          <xdr:rowOff>241300</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3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are Non-Title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241300</xdr:rowOff>
        </xdr:from>
        <xdr:to>
          <xdr:col>4</xdr:col>
          <xdr:colOff>1270000</xdr:colOff>
          <xdr:row>16</xdr:row>
          <xdr:rowOff>450850</xdr:rowOff>
        </xdr:to>
        <xdr:sp macro="" textlink="">
          <xdr:nvSpPr>
            <xdr:cNvPr id="19527" name="Check Box 71"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450850</xdr:rowOff>
        </xdr:from>
        <xdr:to>
          <xdr:col>4</xdr:col>
          <xdr:colOff>1270000</xdr:colOff>
          <xdr:row>16</xdr:row>
          <xdr:rowOff>660400</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3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Some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31750</xdr:rowOff>
        </xdr:from>
        <xdr:to>
          <xdr:col>4</xdr:col>
          <xdr:colOff>1270000</xdr:colOff>
          <xdr:row>17</xdr:row>
          <xdr:rowOff>241300</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are Non-Title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241300</xdr:rowOff>
        </xdr:from>
        <xdr:to>
          <xdr:col>4</xdr:col>
          <xdr:colOff>1270000</xdr:colOff>
          <xdr:row>17</xdr:row>
          <xdr:rowOff>450850</xdr:rowOff>
        </xdr:to>
        <xdr:sp macro="" textlink="">
          <xdr:nvSpPr>
            <xdr:cNvPr id="19530" name="Check Box 74" hidden="1">
              <a:extLst>
                <a:ext uri="{63B3BB69-23CF-44E3-9099-C40C66FF867C}">
                  <a14:compatExt spid="_x0000_s19530"/>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450850</xdr:rowOff>
        </xdr:from>
        <xdr:to>
          <xdr:col>4</xdr:col>
          <xdr:colOff>1270000</xdr:colOff>
          <xdr:row>17</xdr:row>
          <xdr:rowOff>660400</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3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Some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18</xdr:row>
          <xdr:rowOff>31750</xdr:rowOff>
        </xdr:from>
        <xdr:to>
          <xdr:col>4</xdr:col>
          <xdr:colOff>1270000</xdr:colOff>
          <xdr:row>18</xdr:row>
          <xdr:rowOff>241300</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3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are Non-Title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18</xdr:row>
          <xdr:rowOff>241300</xdr:rowOff>
        </xdr:from>
        <xdr:to>
          <xdr:col>4</xdr:col>
          <xdr:colOff>1270000</xdr:colOff>
          <xdr:row>18</xdr:row>
          <xdr:rowOff>450850</xdr:rowOff>
        </xdr:to>
        <xdr:sp macro="" textlink="">
          <xdr:nvSpPr>
            <xdr:cNvPr id="19533" name="Check Box 77" hidden="1">
              <a:extLst>
                <a:ext uri="{63B3BB69-23CF-44E3-9099-C40C66FF867C}">
                  <a14:compatExt spid="_x0000_s19533"/>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All under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18</xdr:row>
          <xdr:rowOff>450850</xdr:rowOff>
        </xdr:from>
        <xdr:to>
          <xdr:col>4</xdr:col>
          <xdr:colOff>1270000</xdr:colOff>
          <xdr:row>18</xdr:row>
          <xdr:rowOff>660400</xdr:rowOff>
        </xdr:to>
        <xdr:sp macro="" textlink="">
          <xdr:nvSpPr>
            <xdr:cNvPr id="19534" name="Check Box 78" hidden="1">
              <a:extLst>
                <a:ext uri="{63B3BB69-23CF-44E3-9099-C40C66FF867C}">
                  <a14:compatExt spid="_x0000_s19534"/>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Some under 100</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222250</xdr:colOff>
          <xdr:row>3</xdr:row>
          <xdr:rowOff>0</xdr:rowOff>
        </xdr:from>
        <xdr:to>
          <xdr:col>0</xdr:col>
          <xdr:colOff>527050</xdr:colOff>
          <xdr:row>3</xdr:row>
          <xdr:rowOff>222250</xdr:rowOff>
        </xdr:to>
        <xdr:sp macro="" textlink="">
          <xdr:nvSpPr>
            <xdr:cNvPr id="21505" name="Check Box 1" descr="Select this box for &quot;have a districtwide salary schedule&quot;" hidden="1">
              <a:extLst>
                <a:ext uri="{63B3BB69-23CF-44E3-9099-C40C66FF867C}">
                  <a14:compatExt spid="_x0000_s21505"/>
                </a:ext>
                <a:ext uri="{FF2B5EF4-FFF2-40B4-BE49-F238E27FC236}">
                  <a16:creationId xmlns:a16="http://schemas.microsoft.com/office/drawing/2014/main" id="{00000000-0008-0000-0E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3</xdr:row>
          <xdr:rowOff>241300</xdr:rowOff>
        </xdr:from>
        <xdr:to>
          <xdr:col>0</xdr:col>
          <xdr:colOff>527050</xdr:colOff>
          <xdr:row>4</xdr:row>
          <xdr:rowOff>222250</xdr:rowOff>
        </xdr:to>
        <xdr:sp macro="" textlink="">
          <xdr:nvSpPr>
            <xdr:cNvPr id="21506" name="Check Box 2" descr="Select this box for &quot;have a written policy to ensure equivalence among schools in teachers administrators, and auxiliary personnel;&quot;"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4</xdr:row>
          <xdr:rowOff>450850</xdr:rowOff>
        </xdr:from>
        <xdr:to>
          <xdr:col>0</xdr:col>
          <xdr:colOff>527050</xdr:colOff>
          <xdr:row>5</xdr:row>
          <xdr:rowOff>222250</xdr:rowOff>
        </xdr:to>
        <xdr:sp macro="" textlink="">
          <xdr:nvSpPr>
            <xdr:cNvPr id="21507" name="Check Box 3" descr="Select this box for &quot;have a writtne policy to ensure equivalence among schools in the provision of curriculum materials and instructional supplies;&quot;"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6</xdr:row>
          <xdr:rowOff>0</xdr:rowOff>
        </xdr:from>
        <xdr:to>
          <xdr:col>0</xdr:col>
          <xdr:colOff>527050</xdr:colOff>
          <xdr:row>6</xdr:row>
          <xdr:rowOff>222250</xdr:rowOff>
        </xdr:to>
        <xdr:sp macro="" textlink="">
          <xdr:nvSpPr>
            <xdr:cNvPr id="21508" name="Check Box 4" descr="Select this box for &quot;document the implementation of these policies by annually submitting the Report of Comparability in Distribution of State/Local Funds to the DEED Title I Administrator;&quot;" hidden="1">
              <a:extLst>
                <a:ext uri="{63B3BB69-23CF-44E3-9099-C40C66FF867C}">
                  <a14:compatExt spid="_x0000_s21508"/>
                </a:ext>
                <a:ext uri="{FF2B5EF4-FFF2-40B4-BE49-F238E27FC236}">
                  <a16:creationId xmlns:a16="http://schemas.microsoft.com/office/drawing/2014/main" id="{00000000-0008-0000-0E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6</xdr:row>
          <xdr:rowOff>450850</xdr:rowOff>
        </xdr:from>
        <xdr:to>
          <xdr:col>0</xdr:col>
          <xdr:colOff>527050</xdr:colOff>
          <xdr:row>7</xdr:row>
          <xdr:rowOff>222250</xdr:rowOff>
        </xdr:to>
        <xdr:sp macro="" textlink="">
          <xdr:nvSpPr>
            <xdr:cNvPr id="21509" name="Check Box 5" descr="Select this box for &quot;modify distribution practices as necessary to achieve comparable* funding for Title I schools, within the ten percent range definedin federal statute;&quot;" hidden="1">
              <a:extLst>
                <a:ext uri="{63B3BB69-23CF-44E3-9099-C40C66FF867C}">
                  <a14:compatExt spid="_x0000_s21509"/>
                </a:ext>
                <a:ext uri="{FF2B5EF4-FFF2-40B4-BE49-F238E27FC236}">
                  <a16:creationId xmlns:a16="http://schemas.microsoft.com/office/drawing/2014/main" id="{00000000-0008-0000-0E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7</xdr:row>
          <xdr:rowOff>450850</xdr:rowOff>
        </xdr:from>
        <xdr:to>
          <xdr:col>0</xdr:col>
          <xdr:colOff>527050</xdr:colOff>
          <xdr:row>8</xdr:row>
          <xdr:rowOff>222250</xdr:rowOff>
        </xdr:to>
        <xdr:sp macro="" textlink="">
          <xdr:nvSpPr>
            <xdr:cNvPr id="21510" name="Check Box 6" descr="Select this box for &quot;retain documentation at the district office for single-audit and onsite compliance review purposes.&quot;" hidden="1">
              <a:extLst>
                <a:ext uri="{63B3BB69-23CF-44E3-9099-C40C66FF867C}">
                  <a14:compatExt spid="_x0000_s21510"/>
                </a:ext>
                <a:ext uri="{FF2B5EF4-FFF2-40B4-BE49-F238E27FC236}">
                  <a16:creationId xmlns:a16="http://schemas.microsoft.com/office/drawing/2014/main" id="{00000000-0008-0000-0E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le10" displayName="Table10" ref="A7:E20" totalsRowShown="0" headerRowDxfId="54" dataDxfId="52" headerRowBorderDxfId="53" tableBorderDxfId="51" totalsRowBorderDxfId="50">
  <tableColumns count="5">
    <tableColumn id="1" xr3:uid="{00000000-0010-0000-0000-000001000000}" name="Grade Span Category" dataDxfId="49"/>
    <tableColumn id="2" xr3:uid="{00000000-0010-0000-0000-000002000000}" name="Enrollment Range" dataDxfId="48"/>
    <tableColumn id="3" xr3:uid="{00000000-0010-0000-0000-000003000000}" name="Number of Title I Schools" dataDxfId="47"/>
    <tableColumn id="4" xr3:uid="{00000000-0010-0000-0000-000004000000}" name="Number of Non-Title I School" dataDxfId="46"/>
    <tableColumn id="5" xr3:uid="{00000000-0010-0000-0000-000005000000}" name="Option to Exclude _x000a_(check all that apply)" dataDxfId="45"/>
  </tableColumns>
  <tableStyleInfo name="Table Style 1" showFirstColumn="0" showLastColumn="0" showRowStripes="1" showColumnStripes="0"/>
  <extLst>
    <ext xmlns:x14="http://schemas.microsoft.com/office/spreadsheetml/2009/9/main" uri="{504A1905-F514-4f6f-8877-14C23A59335A}">
      <x14:table altTextSummary="For each grade span included, enter enrollment range, the number of schools by Title I status, and any reasons to exclude school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SchoolsExcluded" displayName="SchoolsExcluded" ref="A4:E42" totalsRowShown="0" headerRowDxfId="44" headerRowBorderDxfId="43" tableBorderDxfId="42">
  <autoFilter ref="A4:E42" xr:uid="{00000000-0009-0000-0100-000003000000}"/>
  <tableColumns count="5">
    <tableColumn id="1" xr3:uid="{00000000-0010-0000-0100-000001000000}" name="AK School ID Number" dataDxfId="41"/>
    <tableColumn id="2" xr3:uid="{00000000-0010-0000-0100-000002000000}" name="Name of School" dataDxfId="40"/>
    <tableColumn id="3" xr3:uid="{00000000-0010-0000-0100-000003000000}" name="Grade Span" dataDxfId="39"/>
    <tableColumn id="4" xr3:uid="{00000000-0010-0000-0100-000004000000}" name="Title I Status_x000a_(TA, SW, NS, EX)" dataDxfId="38"/>
    <tableColumn id="5" xr3:uid="{00000000-0010-0000-0100-000005000000}" name="October 1st Enrollment Count" dataDxfId="37"/>
  </tableColumns>
  <tableStyleInfo name="Table Style 1" showFirstColumn="0" showLastColumn="0" showRowStripes="1" showColumnStripes="0"/>
  <extLst>
    <ext xmlns:x14="http://schemas.microsoft.com/office/spreadsheetml/2009/9/main" uri="{504A1905-F514-4f6f-8877-14C23A59335A}">
      <x14:table altTextSummary="Enter information for schools to exclude. Use as many or as few rows as needed. Insert additional rows if needed (38 rows provided by defaul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10:H43" totalsRowShown="0" headerRowDxfId="36" headerRowBorderDxfId="35" tableBorderDxfId="34">
  <autoFilter ref="A10:H43" xr:uid="{00000000-0009-0000-0100-000004000000}"/>
  <tableColumns count="8">
    <tableColumn id="1" xr3:uid="{00000000-0010-0000-0200-000001000000}" name="Name of School"/>
    <tableColumn id="2" xr3:uid="{00000000-0010-0000-0200-000002000000}" name="State_x000a_School_x000a_ID #"/>
    <tableColumn id="3" xr3:uid="{00000000-0010-0000-0200-000003000000}" name="Actual_x000a_Grade_x000a_Levels"/>
    <tableColumn id="4" xr3:uid="{00000000-0010-0000-0200-000004000000}" name="Number Students Enrolled"/>
    <tableColumn id="5" xr3:uid="{00000000-0010-0000-0200-000005000000}" name="Number_x000a_(FTE)_x000a_Staff"/>
    <tableColumn id="6" xr3:uid="{00000000-0010-0000-0200-000006000000}" name="# Pupils_x000a_Per 1.0_x000a_FTE Staff"/>
    <tableColumn id="7" xr3:uid="{00000000-0010-0000-0200-000007000000}" name="School Allocation for_x000a_Instructional Supplies &amp;_x000a_Curriculum Materials"/>
    <tableColumn id="8" xr3:uid="{00000000-0010-0000-0200-000008000000}" name="Instructional Supplies &amp;_x000a_Curriculum Materials_x000a_Per Pupil Amount"/>
  </tableColumns>
  <tableStyleInfo name="Table Style 1" showFirstColumn="0" showLastColumn="0" showRowStripes="1" showColumnStripes="0"/>
  <extLst>
    <ext xmlns:x14="http://schemas.microsoft.com/office/spreadsheetml/2009/9/main" uri="{504A1905-F514-4f6f-8877-14C23A59335A}">
      <x14:table altTextSummary="Enter information for nin-Title I schools in this gradespan &amp; category. _x000d__x000a_Districts may exclude State/local funds expended for: Limited-English-proficient students, and Excess costs of providing services to children with disabilities. (Use as many rows as needed. Insert additional rows as needed - 30 rows provided by defaul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16:J47" totalsRowShown="0" headerRowDxfId="33" headerRowBorderDxfId="32" tableBorderDxfId="31">
  <autoFilter ref="A16:J47" xr:uid="{00000000-0009-0000-0100-000005000000}"/>
  <tableColumns count="10">
    <tableColumn id="1" xr3:uid="{00000000-0010-0000-0300-000001000000}" name="Name of School" dataDxfId="30"/>
    <tableColumn id="2" xr3:uid="{00000000-0010-0000-0300-000002000000}" name="State_x000a_School_x000a_ID #" dataDxfId="29"/>
    <tableColumn id="3" xr3:uid="{00000000-0010-0000-0300-000003000000}" name="Actual_x000a_Grade_x000a_Levels" dataDxfId="28"/>
    <tableColumn id="4" xr3:uid="{00000000-0010-0000-0300-000004000000}" name="Number of Students Enrolled" dataDxfId="27"/>
    <tableColumn id="5" xr3:uid="{00000000-0010-0000-0300-000005000000}" name="Number_x000a_(FTE)_x000a_Staff" dataDxfId="26"/>
    <tableColumn id="6" xr3:uid="{00000000-0010-0000-0300-000006000000}" name="# Pupils_x000a_Per 1.0_x000a_FTE Staff" dataDxfId="25">
      <calculatedColumnFormula>IF(OR(E17=0,E17=""),"",D17/E17)</calculatedColumnFormula>
    </tableColumn>
    <tableColumn id="7" xr3:uid="{00000000-0010-0000-0300-000007000000}" name="*Comparable?_x000a_Y/N" dataDxfId="24">
      <calculatedColumnFormula>IF(F17="","",IF(F17&lt;=$B$4,"Yes", "No"))</calculatedColumnFormula>
    </tableColumn>
    <tableColumn id="8" xr3:uid="{00000000-0010-0000-0300-000008000000}" name="School Allocation for_x000a_Instructional Supplies &amp;_x000a_Curriculum Materials" dataDxfId="23"/>
    <tableColumn id="9" xr3:uid="{00000000-0010-0000-0300-000009000000}" name="Instructional Supplies &amp; Curriculum Materials Per Pupil Amount" dataDxfId="22">
      <calculatedColumnFormula>IF(OR(D17=0,D17=""),"",$H17/D17)</calculatedColumnFormula>
    </tableColumn>
    <tableColumn id="10" xr3:uid="{00000000-0010-0000-0300-00000A000000}" name="*Comparable?_x000a_Y/N2" dataDxfId="21">
      <calculatedColumnFormula>IF(H17="","",IF(I17&gt;$B$6,"Yes", "No"))</calculatedColumnFormula>
    </tableColumn>
  </tableColumns>
  <tableStyleInfo name="Table Style 1" showFirstColumn="0" showLastColumn="0" showRowStripes="1" showColumnStripes="0"/>
  <extLst>
    <ext xmlns:x14="http://schemas.microsoft.com/office/spreadsheetml/2009/9/main" uri="{504A1905-F514-4f6f-8877-14C23A59335A}">
      <x14:table altTextSummary="Enter information for Title I schools in this grade span and size category._x000d__x000a_Districts may exclude State/local funds expended for: Limited-English-proficient students and Excess costs of providing services to children with disabilities._x000d__x000a_Use as many rows as needed, and insert extra rows as necessary (31 rows have been provided by defaul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16:J47" totalsRowShown="0" headerRowDxfId="20" tableBorderDxfId="19">
  <autoFilter ref="A16:J47" xr:uid="{00000000-0009-0000-0100-000006000000}"/>
  <tableColumns count="10">
    <tableColumn id="1" xr3:uid="{00000000-0010-0000-0400-000001000000}" name="Name of School"/>
    <tableColumn id="2" xr3:uid="{00000000-0010-0000-0400-000002000000}" name="State_x000a_School_x000a_ID #"/>
    <tableColumn id="3" xr3:uid="{00000000-0010-0000-0400-000003000000}" name="Actual_x000a_Grade_x000a_Levels"/>
    <tableColumn id="4" xr3:uid="{00000000-0010-0000-0400-000004000000}" name="Number Students Enrolled"/>
    <tableColumn id="5" xr3:uid="{00000000-0010-0000-0400-000005000000}" name="Number_x000a_(FTE)_x000a_Staff"/>
    <tableColumn id="6" xr3:uid="{00000000-0010-0000-0400-000006000000}" name="# Pupils_x000a_Per 1.0_x000a_FTE Staff"/>
    <tableColumn id="7" xr3:uid="{00000000-0010-0000-0400-000007000000}" name="*Comparable?_x000a_Y/N"/>
    <tableColumn id="8" xr3:uid="{00000000-0010-0000-0400-000008000000}" name="School Allocation for_x000a_Instructional Supplies &amp;_x000a_Curriculum Materials"/>
    <tableColumn id="9" xr3:uid="{00000000-0010-0000-0400-000009000000}" name="Instructional Supplies &amp;_x000a_Curriculum Materials_x000a_Per Pupil Amount"/>
    <tableColumn id="10" xr3:uid="{00000000-0010-0000-0400-00000A000000}" name="*Comparable?_x000a_Y/N2"/>
  </tableColumns>
  <tableStyleInfo name="Table Style 1" showFirstColumn="0" showLastColumn="0" showRowStripes="1" showColumnStripes="0"/>
  <extLst>
    <ext xmlns:x14="http://schemas.microsoft.com/office/spreadsheetml/2009/9/main" uri="{504A1905-F514-4f6f-8877-14C23A59335A}">
      <x14:table altTextSummary="Enter information for Title I schools in this grade span and size category._x000d__x000a_Districts may exclude State/local funds expended for: Limited-English-proficient students and Excess costs of providing services to children with disabilities._x000d__x000a_Use as many rows as needed, and add any rows as necessary (28 rows have been provided by default)"/>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A10:H43" totalsRowShown="0" headerRowDxfId="18" headerRowBorderDxfId="17" tableBorderDxfId="16">
  <autoFilter ref="A10:H43" xr:uid="{00000000-0009-0000-0100-000007000000}"/>
  <tableColumns count="8">
    <tableColumn id="1" xr3:uid="{00000000-0010-0000-0500-000001000000}" name="Name of School"/>
    <tableColumn id="2" xr3:uid="{00000000-0010-0000-0500-000002000000}" name="State_x000a_School_x000a_ID #"/>
    <tableColumn id="3" xr3:uid="{00000000-0010-0000-0500-000003000000}" name="Actual_x000a_Grade_x000a_Levels"/>
    <tableColumn id="4" xr3:uid="{00000000-0010-0000-0500-000004000000}" name="Number Students Enrolled"/>
    <tableColumn id="5" xr3:uid="{00000000-0010-0000-0500-000005000000}" name="Staff Salaries Excluding Longevity"/>
    <tableColumn id="6" xr3:uid="{00000000-0010-0000-0500-000006000000}" name="Staff Salary Amount Per Pupil"/>
    <tableColumn id="7" xr3:uid="{00000000-0010-0000-0500-000007000000}" name="School Allocation for_x000a_Instructional Supplies &amp;_x000a_Curriculum Materials"/>
    <tableColumn id="8" xr3:uid="{00000000-0010-0000-0500-000008000000}" name="Instructional Supplies &amp;_x000a_Curriculum Materials_x000a_Per Pupil Amount"/>
  </tableColumns>
  <tableStyleInfo name="Table Style 1" showFirstColumn="0" showLastColumn="0" showRowStripes="1" showColumnStripes="0"/>
  <extLst>
    <ext xmlns:x14="http://schemas.microsoft.com/office/spreadsheetml/2009/9/main" uri="{504A1905-F514-4f6f-8877-14C23A59335A}">
      <x14:table altTextSummary="Enter information for non-Title I schools in this grade span and size category._x000d__x000a_Districts may exclude State/local funds expended for: Bilingual/limited-English-proficient students and Excess costs of providing services to children with disabilities._x000d__x000a_Use as many or as few rows as needed. Insert extra rows as necessary (30 rows have been provided by default)"/>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8" displayName="Table8" ref="A16:J47" totalsRowShown="0" headerRowDxfId="15" headerRowBorderDxfId="14" tableBorderDxfId="13">
  <autoFilter ref="A16:J47" xr:uid="{00000000-0009-0000-0100-000008000000}"/>
  <tableColumns count="10">
    <tableColumn id="1" xr3:uid="{00000000-0010-0000-0600-000001000000}" name="Name of School" dataDxfId="12"/>
    <tableColumn id="2" xr3:uid="{00000000-0010-0000-0600-000002000000}" name="State_x000a_School_x000a_ID #" dataDxfId="11"/>
    <tableColumn id="3" xr3:uid="{00000000-0010-0000-0600-000003000000}" name="Actual_x000a_Grade_x000a_Levels" dataDxfId="10"/>
    <tableColumn id="4" xr3:uid="{00000000-0010-0000-0600-000004000000}" name="Number Students Enrolled" dataDxfId="9"/>
    <tableColumn id="5" xr3:uid="{00000000-0010-0000-0600-000005000000}" name="Staff Salaries Excluding Longevity" dataDxfId="8"/>
    <tableColumn id="6" xr3:uid="{00000000-0010-0000-0600-000006000000}" name="Staff Salary Amount Per Pupil" dataDxfId="7">
      <calculatedColumnFormula>IF(OR(D17=0,D17=""),"",E17/D17)</calculatedColumnFormula>
    </tableColumn>
    <tableColumn id="7" xr3:uid="{00000000-0010-0000-0600-000007000000}" name="*Comparable?_x000a_Y/N" dataDxfId="6">
      <calculatedColumnFormula>IF(F17="","",IF(F17&gt;=$B$4,"Yes", "No"))</calculatedColumnFormula>
    </tableColumn>
    <tableColumn id="8" xr3:uid="{00000000-0010-0000-0600-000008000000}" name="School Allocation for_x000a_Instructional Supplies &amp;_x000a_Curriculum Materials" dataDxfId="5"/>
    <tableColumn id="9" xr3:uid="{00000000-0010-0000-0600-000009000000}" name="Instructional Supplies &amp;_x000a_Curriculum Materials_x000a_Per Pupil Amount" dataDxfId="4">
      <calculatedColumnFormula>IF(OR(D17=0,D17=""),"",$H17/D17)</calculatedColumnFormula>
    </tableColumn>
    <tableColumn id="10" xr3:uid="{00000000-0010-0000-0600-00000A000000}" name="*Comparable?_x000a_Y/N2" dataDxfId="3">
      <calculatedColumnFormula>IF(H17="","",IF(I17&gt;=$B$6,"Yes", "No"))</calculatedColumnFormula>
    </tableColumn>
  </tableColumns>
  <tableStyleInfo name="Table Style 1" showFirstColumn="0" showLastColumn="0" showRowStripes="1" showColumnStripes="0"/>
  <extLst>
    <ext xmlns:x14="http://schemas.microsoft.com/office/spreadsheetml/2009/9/main" uri="{504A1905-F514-4f6f-8877-14C23A59335A}">
      <x14:table altTextSummary="Enter information for Title I schools in this grade span and size category._x000d__x000a_Districts may exclude State/local funds expended for: Bilingual/limited-English-proficient students and Excess costs of providing services to children with disabilities._x000d__x000a_Use as many, or as few, rows as needed. Insert extra rows if necessary (31 rows provided by default)"/>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9" displayName="Table9" ref="A16:J47" totalsRowShown="0" headerRowDxfId="2" headerRowBorderDxfId="1" tableBorderDxfId="0">
  <autoFilter ref="A16:J47" xr:uid="{00000000-0009-0000-0100-000009000000}"/>
  <tableColumns count="10">
    <tableColumn id="1" xr3:uid="{00000000-0010-0000-0700-000001000000}" name="Name of School"/>
    <tableColumn id="2" xr3:uid="{00000000-0010-0000-0700-000002000000}" name="State_x000a_School_x000a_ID #"/>
    <tableColumn id="3" xr3:uid="{00000000-0010-0000-0700-000003000000}" name="Actual_x000a_Grade_x000a_Levels"/>
    <tableColumn id="4" xr3:uid="{00000000-0010-0000-0700-000004000000}" name="Number Students Enrolled"/>
    <tableColumn id="5" xr3:uid="{00000000-0010-0000-0700-000005000000}" name="Staff Salaries Excluding Longevity"/>
    <tableColumn id="6" xr3:uid="{00000000-0010-0000-0700-000006000000}" name="Staff Salary Amount Per Pupil"/>
    <tableColumn id="7" xr3:uid="{00000000-0010-0000-0700-000007000000}" name="*Comparable?_x000a_Y/N"/>
    <tableColumn id="8" xr3:uid="{00000000-0010-0000-0700-000008000000}" name="School Allocation for_x000a_Instructional Supplies &amp;_x000a_Curriculum Materials"/>
    <tableColumn id="9" xr3:uid="{00000000-0010-0000-0700-000009000000}" name="Instructional Supplies &amp;_x000a_Curriculum Materials_x000a_Per Pupil Amount"/>
    <tableColumn id="10" xr3:uid="{00000000-0010-0000-0700-00000A000000}" name="*Comparable?_x000a_Y/N2"/>
  </tableColumns>
  <tableStyleInfo name="Table Style 1" showFirstColumn="0" showLastColumn="0" showRowStripes="1" showColumnStripes="0"/>
  <extLst>
    <ext xmlns:x14="http://schemas.microsoft.com/office/spreadsheetml/2009/9/main" uri="{504A1905-F514-4f6f-8877-14C23A59335A}">
      <x14:table altTextSummary="Enter information for Title I schools in this grade span and size category._x000d__x000a_Districts may exclude State/local funds expended for: Limited-English-proficient students and Excess costs of providing services to children with disabilities._x000d__x000a_Use as many rows as needed. Insert extra rows if necessary (28 rows have been provided by defaul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16.vml"/><Relationship Id="rId7" Type="http://schemas.openxmlformats.org/officeDocument/2006/relationships/ctrlProp" Target="../ctrlProps/ctrlProp43.xml"/><Relationship Id="rId2" Type="http://schemas.openxmlformats.org/officeDocument/2006/relationships/drawing" Target="../drawings/drawing4.xml"/><Relationship Id="rId1" Type="http://schemas.openxmlformats.org/officeDocument/2006/relationships/printerSettings" Target="../printerSettings/printerSettings15.bin"/><Relationship Id="rId6" Type="http://schemas.openxmlformats.org/officeDocument/2006/relationships/ctrlProp" Target="../ctrlProps/ctrlProp42.xml"/><Relationship Id="rId5" Type="http://schemas.openxmlformats.org/officeDocument/2006/relationships/ctrlProp" Target="../ctrlProps/ctrlProp41.xml"/><Relationship Id="rId10" Type="http://schemas.openxmlformats.org/officeDocument/2006/relationships/ctrlProp" Target="../ctrlProps/ctrlProp46.xml"/><Relationship Id="rId4" Type="http://schemas.openxmlformats.org/officeDocument/2006/relationships/vmlDrawing" Target="../drawings/vmlDrawing17.vml"/><Relationship Id="rId9" Type="http://schemas.openxmlformats.org/officeDocument/2006/relationships/ctrlProp" Target="../ctrlProps/ctrlProp4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education.alaska.gov/data-center"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2.vml"/><Relationship Id="rId7" Type="http://schemas.openxmlformats.org/officeDocument/2006/relationships/ctrlProp" Target="../ctrlProps/ctrlProp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21" Type="http://schemas.openxmlformats.org/officeDocument/2006/relationships/ctrlProp" Target="../ctrlProps/ctrlProp21.xml"/><Relationship Id="rId34" Type="http://schemas.openxmlformats.org/officeDocument/2006/relationships/ctrlProp" Target="../ctrlProps/ctrlProp34.xml"/><Relationship Id="rId7" Type="http://schemas.openxmlformats.org/officeDocument/2006/relationships/ctrlProp" Target="../ctrlProps/ctrlProp7.xml"/><Relationship Id="rId2" Type="http://schemas.openxmlformats.org/officeDocument/2006/relationships/drawing" Target="../drawings/drawing3.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vmlDrawing" Target="../drawings/vmlDrawing5.v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8" Type="http://schemas.openxmlformats.org/officeDocument/2006/relationships/ctrlProp" Target="../ctrlProps/ctrlProp8.xml"/><Relationship Id="rId3" Type="http://schemas.openxmlformats.org/officeDocument/2006/relationships/vmlDrawing" Target="../drawings/vmlDrawing4.v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ourtney.preziosi@alaska.gov." TargetMode="External"/><Relationship Id="rId1" Type="http://schemas.openxmlformats.org/officeDocument/2006/relationships/hyperlink" Target="mailto:courtney.preziosi@alaska.gov." TargetMode="External"/><Relationship Id="rId4" Type="http://schemas.openxmlformats.org/officeDocument/2006/relationships/vmlDrawing" Target="../drawings/vmlDrawing7.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16"/>
  <sheetViews>
    <sheetView showGridLines="0" tabSelected="1" zoomScale="80" zoomScaleNormal="80" workbookViewId="0"/>
  </sheetViews>
  <sheetFormatPr defaultColWidth="9.1796875" defaultRowHeight="15.5" x14ac:dyDescent="0.35"/>
  <cols>
    <col min="1" max="1" width="96.54296875" style="18" customWidth="1"/>
    <col min="2" max="16384" width="9.1796875" style="18"/>
  </cols>
  <sheetData>
    <row r="1" spans="1:2" ht="45" customHeight="1" x14ac:dyDescent="0.5">
      <c r="A1" s="59" t="s">
        <v>173</v>
      </c>
    </row>
    <row r="2" spans="1:2" ht="67" x14ac:dyDescent="0.35">
      <c r="A2" s="58" t="s">
        <v>258</v>
      </c>
    </row>
    <row r="3" spans="1:2" s="242" customFormat="1" ht="36" x14ac:dyDescent="0.8">
      <c r="A3" s="241" t="str">
        <f>'Section I'!B3&amp;" School Year"</f>
        <v>Select a School Year --&gt; School Year</v>
      </c>
    </row>
    <row r="4" spans="1:2" ht="268.5" customHeight="1" x14ac:dyDescent="0.35"/>
    <row r="5" spans="1:2" ht="31" x14ac:dyDescent="0.7">
      <c r="A5" s="60" t="s">
        <v>174</v>
      </c>
    </row>
    <row r="6" spans="1:2" s="242" customFormat="1" ht="36" x14ac:dyDescent="0.8">
      <c r="A6" s="241" t="str">
        <f>'Section I'!B2</f>
        <v>Select a District --&gt;</v>
      </c>
    </row>
    <row r="7" spans="1:2" ht="25.5" customHeight="1" x14ac:dyDescent="0.35">
      <c r="A7" s="58"/>
    </row>
    <row r="8" spans="1:2" ht="111" x14ac:dyDescent="0.35">
      <c r="A8" s="61" t="s">
        <v>273</v>
      </c>
    </row>
    <row r="9" spans="1:2" x14ac:dyDescent="0.35">
      <c r="A9" s="62" t="s">
        <v>234</v>
      </c>
    </row>
    <row r="16" spans="1:2" x14ac:dyDescent="0.35">
      <c r="B16" s="17"/>
    </row>
  </sheetData>
  <dataValidations count="1">
    <dataValidation allowBlank="1" showInputMessage="1" showErrorMessage="1" prompt="Auto-fills from Section I" sqref="A3 A6" xr:uid="{00000000-0002-0000-0000-000000000000}"/>
  </dataValidations>
  <pageMargins left="0.5" right="0.5" top="0.5" bottom="0.5" header="0" footer="0"/>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L48"/>
  <sheetViews>
    <sheetView showGridLines="0" zoomScale="80" zoomScaleNormal="80" workbookViewId="0"/>
  </sheetViews>
  <sheetFormatPr defaultColWidth="9.1796875" defaultRowHeight="15.5" x14ac:dyDescent="0.35"/>
  <cols>
    <col min="1" max="1" width="44.453125" style="18" customWidth="1"/>
    <col min="2" max="2" width="10.453125" style="18" customWidth="1"/>
    <col min="3" max="3" width="12.54296875" style="18" customWidth="1"/>
    <col min="4" max="4" width="16.453125" style="18" customWidth="1"/>
    <col min="5" max="5" width="11.81640625" style="18" customWidth="1"/>
    <col min="6" max="6" width="12.54296875" style="18" customWidth="1"/>
    <col min="7" max="7" width="14.54296875" style="18" customWidth="1"/>
    <col min="8" max="8" width="24" style="18" customWidth="1"/>
    <col min="9" max="9" width="24.1796875" style="18" customWidth="1"/>
    <col min="10" max="10" width="14.54296875" style="18" customWidth="1"/>
    <col min="11" max="16384" width="9.1796875" style="18"/>
  </cols>
  <sheetData>
    <row r="1" spans="1:12" s="17" customFormat="1" ht="22" customHeight="1" x14ac:dyDescent="0.25">
      <c r="A1" s="13" t="s">
        <v>148</v>
      </c>
      <c r="B1" s="14"/>
      <c r="C1" s="14"/>
      <c r="D1" s="14"/>
      <c r="E1" s="14"/>
      <c r="F1" s="14"/>
      <c r="G1" s="14"/>
      <c r="H1" s="14"/>
      <c r="I1" s="14"/>
      <c r="J1" s="15"/>
    </row>
    <row r="2" spans="1:12" ht="23.5" customHeight="1" x14ac:dyDescent="0.35">
      <c r="A2" s="53" t="s">
        <v>129</v>
      </c>
    </row>
    <row r="3" spans="1:12" ht="31" x14ac:dyDescent="0.35">
      <c r="A3" s="183" t="s">
        <v>126</v>
      </c>
      <c r="B3" s="148">
        <f>$F$46*0.9</f>
        <v>0</v>
      </c>
    </row>
    <row r="4" spans="1:12" ht="31" x14ac:dyDescent="0.35">
      <c r="A4" s="183" t="s">
        <v>125</v>
      </c>
      <c r="B4" s="148">
        <f>$F$46*1.1</f>
        <v>0</v>
      </c>
    </row>
    <row r="5" spans="1:12" ht="31" x14ac:dyDescent="0.35">
      <c r="A5" s="183" t="s">
        <v>127</v>
      </c>
      <c r="B5" s="184">
        <f>$I$47*0.9</f>
        <v>0</v>
      </c>
    </row>
    <row r="6" spans="1:12" ht="46.5" x14ac:dyDescent="0.35">
      <c r="A6" s="183" t="s">
        <v>128</v>
      </c>
      <c r="B6" s="184">
        <f>$I$47*1.1</f>
        <v>0</v>
      </c>
      <c r="J6"/>
    </row>
    <row r="7" spans="1:12" ht="23.5" customHeight="1" x14ac:dyDescent="0.35">
      <c r="A7" s="85" t="s">
        <v>14</v>
      </c>
      <c r="B7" s="84" t="s">
        <v>68</v>
      </c>
      <c r="C7" s="129"/>
      <c r="D7" s="129"/>
    </row>
    <row r="8" spans="1:12" ht="26.25" customHeight="1" x14ac:dyDescent="0.35">
      <c r="A8" s="85" t="s">
        <v>227</v>
      </c>
      <c r="B8" s="131" t="s">
        <v>89</v>
      </c>
      <c r="C8" s="131"/>
      <c r="D8" s="131"/>
      <c r="J8"/>
    </row>
    <row r="9" spans="1:12" s="53" customFormat="1" ht="22.5" customHeight="1" x14ac:dyDescent="0.35">
      <c r="A9" s="85" t="s">
        <v>164</v>
      </c>
      <c r="B9" s="173"/>
      <c r="C9" s="173"/>
      <c r="D9" s="173"/>
      <c r="E9"/>
      <c r="F9"/>
      <c r="G9"/>
      <c r="H9"/>
      <c r="I9"/>
      <c r="J9"/>
    </row>
    <row r="10" spans="1:12" s="53" customFormat="1" ht="28" x14ac:dyDescent="0.35">
      <c r="A10" s="119" t="s">
        <v>232</v>
      </c>
      <c r="B10" s="131" t="s">
        <v>89</v>
      </c>
      <c r="C10" s="173"/>
      <c r="D10" s="173"/>
      <c r="E10"/>
      <c r="F10"/>
      <c r="G10"/>
      <c r="H10"/>
      <c r="I10"/>
      <c r="J10"/>
    </row>
    <row r="11" spans="1:12" ht="34.5" customHeight="1" x14ac:dyDescent="0.35">
      <c r="A11" s="96" t="s">
        <v>189</v>
      </c>
      <c r="B11" s="96"/>
      <c r="C11" s="96"/>
      <c r="D11" s="96"/>
      <c r="E11"/>
      <c r="F11"/>
      <c r="G11"/>
      <c r="H11"/>
      <c r="I11"/>
      <c r="J11"/>
      <c r="K11"/>
    </row>
    <row r="12" spans="1:12" x14ac:dyDescent="0.35">
      <c r="A12" s="18" t="s">
        <v>90</v>
      </c>
      <c r="E12"/>
      <c r="F12"/>
      <c r="G12"/>
      <c r="H12"/>
      <c r="I12"/>
      <c r="J12"/>
      <c r="K12"/>
    </row>
    <row r="13" spans="1:12" ht="18" customHeight="1" x14ac:dyDescent="0.35">
      <c r="A13" s="19" t="s">
        <v>91</v>
      </c>
      <c r="E13"/>
      <c r="F13"/>
      <c r="G13"/>
      <c r="H13"/>
      <c r="I13"/>
      <c r="J13"/>
      <c r="K13"/>
    </row>
    <row r="14" spans="1:12" ht="18" customHeight="1" x14ac:dyDescent="0.35">
      <c r="A14" s="19" t="s">
        <v>92</v>
      </c>
      <c r="E14"/>
      <c r="F14"/>
      <c r="G14"/>
      <c r="H14"/>
      <c r="I14"/>
      <c r="J14"/>
      <c r="K14"/>
    </row>
    <row r="15" spans="1:12" ht="37.5" customHeight="1" x14ac:dyDescent="0.35">
      <c r="A15" s="185" t="s">
        <v>233</v>
      </c>
      <c r="B15" s="175"/>
      <c r="C15" s="175"/>
      <c r="D15" s="175"/>
      <c r="E15" s="175"/>
      <c r="F15" s="175"/>
      <c r="G15" s="175"/>
      <c r="H15"/>
      <c r="I15"/>
      <c r="J15"/>
    </row>
    <row r="16" spans="1:12" s="17" customFormat="1" ht="42" customHeight="1" x14ac:dyDescent="0.25">
      <c r="A16" s="141" t="s">
        <v>6</v>
      </c>
      <c r="B16" s="142" t="s">
        <v>97</v>
      </c>
      <c r="C16" s="142" t="s">
        <v>94</v>
      </c>
      <c r="D16" s="142" t="s">
        <v>93</v>
      </c>
      <c r="E16" s="142" t="s">
        <v>96</v>
      </c>
      <c r="F16" s="142" t="s">
        <v>95</v>
      </c>
      <c r="G16" s="142" t="s">
        <v>105</v>
      </c>
      <c r="H16" s="142" t="s">
        <v>100</v>
      </c>
      <c r="I16" s="142" t="s">
        <v>101</v>
      </c>
      <c r="J16" s="142" t="s">
        <v>230</v>
      </c>
      <c r="L16" s="90"/>
    </row>
    <row r="17" spans="1:10" ht="16" customHeight="1" x14ac:dyDescent="0.35">
      <c r="A17" s="177"/>
      <c r="B17" s="193"/>
      <c r="C17" s="178"/>
      <c r="D17" s="136"/>
      <c r="E17" s="137"/>
      <c r="F17" s="138" t="str">
        <f>IF(OR(E17=0,E17=""),"",D17/E17)</f>
        <v/>
      </c>
      <c r="G17" s="179" t="str">
        <f>IF(F17="","",IF(AND(F17&gt;$B$3,F17&lt;=$B$4),"Yes","No"))</f>
        <v/>
      </c>
      <c r="H17" s="139"/>
      <c r="I17" s="140" t="str">
        <f t="shared" ref="I17" si="0">IF(OR(D17=0,D17=""),"",$H17/D17)</f>
        <v/>
      </c>
      <c r="J17" s="179" t="str">
        <f>IF(H17="","",IF(AND(I17&gt;=$B$5,I17&lt;=$B$6),"Yes", "No"))</f>
        <v/>
      </c>
    </row>
    <row r="18" spans="1:10" ht="16" customHeight="1" x14ac:dyDescent="0.35">
      <c r="A18" s="177"/>
      <c r="B18" s="193"/>
      <c r="C18" s="178"/>
      <c r="D18" s="136"/>
      <c r="E18" s="137"/>
      <c r="F18" s="138" t="str">
        <f t="shared" ref="F18:F44" si="1">IF(OR(E18=0,E18=""),"",D18/E18)</f>
        <v/>
      </c>
      <c r="G18" s="179" t="str">
        <f t="shared" ref="G18:G44" si="2">IF(F18="","",IF(AND(F18&gt;$B$3,F18&lt;=$B$4),"Yes","No"))</f>
        <v/>
      </c>
      <c r="H18" s="139"/>
      <c r="I18" s="140" t="str">
        <f t="shared" ref="I18:I44" si="3">IF(OR(D18=0,D18=""),"",$H18/D18)</f>
        <v/>
      </c>
      <c r="J18" s="179" t="str">
        <f t="shared" ref="J18:J44" si="4">IF(H18="","",IF(AND(I18&gt;=$B$5,I18&lt;=$B$6),"Yes", "No"))</f>
        <v/>
      </c>
    </row>
    <row r="19" spans="1:10" ht="16" customHeight="1" x14ac:dyDescent="0.35">
      <c r="A19" s="177"/>
      <c r="B19" s="193"/>
      <c r="C19" s="178"/>
      <c r="D19" s="136"/>
      <c r="E19" s="137"/>
      <c r="F19" s="138" t="str">
        <f t="shared" si="1"/>
        <v/>
      </c>
      <c r="G19" s="179" t="str">
        <f t="shared" si="2"/>
        <v/>
      </c>
      <c r="H19" s="139"/>
      <c r="I19" s="140" t="str">
        <f t="shared" si="3"/>
        <v/>
      </c>
      <c r="J19" s="179" t="str">
        <f t="shared" si="4"/>
        <v/>
      </c>
    </row>
    <row r="20" spans="1:10" ht="16" customHeight="1" x14ac:dyDescent="0.35">
      <c r="A20" s="177"/>
      <c r="B20" s="193"/>
      <c r="C20" s="178"/>
      <c r="D20" s="136"/>
      <c r="E20" s="137"/>
      <c r="F20" s="138" t="str">
        <f t="shared" si="1"/>
        <v/>
      </c>
      <c r="G20" s="179" t="str">
        <f t="shared" si="2"/>
        <v/>
      </c>
      <c r="H20" s="139"/>
      <c r="I20" s="140" t="str">
        <f t="shared" si="3"/>
        <v/>
      </c>
      <c r="J20" s="179" t="str">
        <f t="shared" si="4"/>
        <v/>
      </c>
    </row>
    <row r="21" spans="1:10" ht="16" customHeight="1" x14ac:dyDescent="0.35">
      <c r="A21" s="177"/>
      <c r="B21" s="193"/>
      <c r="C21" s="178"/>
      <c r="D21" s="136"/>
      <c r="E21" s="137"/>
      <c r="F21" s="138" t="str">
        <f t="shared" si="1"/>
        <v/>
      </c>
      <c r="G21" s="179" t="str">
        <f t="shared" si="2"/>
        <v/>
      </c>
      <c r="H21" s="139"/>
      <c r="I21" s="140" t="str">
        <f t="shared" si="3"/>
        <v/>
      </c>
      <c r="J21" s="179" t="str">
        <f t="shared" si="4"/>
        <v/>
      </c>
    </row>
    <row r="22" spans="1:10" ht="16" customHeight="1" x14ac:dyDescent="0.35">
      <c r="A22" s="177"/>
      <c r="B22" s="193"/>
      <c r="C22" s="178"/>
      <c r="D22" s="136"/>
      <c r="E22" s="137"/>
      <c r="F22" s="138" t="str">
        <f t="shared" si="1"/>
        <v/>
      </c>
      <c r="G22" s="179" t="str">
        <f t="shared" si="2"/>
        <v/>
      </c>
      <c r="H22" s="139"/>
      <c r="I22" s="140" t="str">
        <f t="shared" si="3"/>
        <v/>
      </c>
      <c r="J22" s="179" t="str">
        <f t="shared" si="4"/>
        <v/>
      </c>
    </row>
    <row r="23" spans="1:10" ht="16" customHeight="1" x14ac:dyDescent="0.35">
      <c r="A23" s="177"/>
      <c r="B23" s="193"/>
      <c r="C23" s="178"/>
      <c r="D23" s="136"/>
      <c r="E23" s="137"/>
      <c r="F23" s="138" t="str">
        <f t="shared" si="1"/>
        <v/>
      </c>
      <c r="G23" s="179" t="str">
        <f t="shared" si="2"/>
        <v/>
      </c>
      <c r="H23" s="139"/>
      <c r="I23" s="140" t="str">
        <f t="shared" si="3"/>
        <v/>
      </c>
      <c r="J23" s="179" t="str">
        <f t="shared" si="4"/>
        <v/>
      </c>
    </row>
    <row r="24" spans="1:10" ht="16" customHeight="1" x14ac:dyDescent="0.35">
      <c r="A24" s="177"/>
      <c r="B24" s="193"/>
      <c r="C24" s="178"/>
      <c r="D24" s="136"/>
      <c r="E24" s="137"/>
      <c r="F24" s="138" t="str">
        <f t="shared" si="1"/>
        <v/>
      </c>
      <c r="G24" s="179" t="str">
        <f t="shared" si="2"/>
        <v/>
      </c>
      <c r="H24" s="139"/>
      <c r="I24" s="140" t="str">
        <f t="shared" si="3"/>
        <v/>
      </c>
      <c r="J24" s="179" t="str">
        <f t="shared" si="4"/>
        <v/>
      </c>
    </row>
    <row r="25" spans="1:10" ht="16" customHeight="1" x14ac:dyDescent="0.35">
      <c r="A25" s="177"/>
      <c r="B25" s="193"/>
      <c r="C25" s="178"/>
      <c r="D25" s="136"/>
      <c r="E25" s="137"/>
      <c r="F25" s="138" t="str">
        <f t="shared" si="1"/>
        <v/>
      </c>
      <c r="G25" s="179" t="str">
        <f t="shared" si="2"/>
        <v/>
      </c>
      <c r="H25" s="139"/>
      <c r="I25" s="140" t="str">
        <f t="shared" si="3"/>
        <v/>
      </c>
      <c r="J25" s="179" t="str">
        <f t="shared" si="4"/>
        <v/>
      </c>
    </row>
    <row r="26" spans="1:10" ht="16" customHeight="1" x14ac:dyDescent="0.35">
      <c r="A26" s="177"/>
      <c r="B26" s="193"/>
      <c r="C26" s="178"/>
      <c r="D26" s="136"/>
      <c r="E26" s="137"/>
      <c r="F26" s="138" t="str">
        <f t="shared" si="1"/>
        <v/>
      </c>
      <c r="G26" s="179" t="str">
        <f t="shared" si="2"/>
        <v/>
      </c>
      <c r="H26" s="139"/>
      <c r="I26" s="140" t="str">
        <f t="shared" si="3"/>
        <v/>
      </c>
      <c r="J26" s="179" t="str">
        <f t="shared" si="4"/>
        <v/>
      </c>
    </row>
    <row r="27" spans="1:10" ht="16" customHeight="1" x14ac:dyDescent="0.35">
      <c r="A27" s="177"/>
      <c r="B27" s="193"/>
      <c r="C27" s="178"/>
      <c r="D27" s="136"/>
      <c r="E27" s="137"/>
      <c r="F27" s="138" t="str">
        <f t="shared" si="1"/>
        <v/>
      </c>
      <c r="G27" s="179" t="str">
        <f t="shared" si="2"/>
        <v/>
      </c>
      <c r="H27" s="139"/>
      <c r="I27" s="140" t="str">
        <f t="shared" si="3"/>
        <v/>
      </c>
      <c r="J27" s="179" t="str">
        <f t="shared" si="4"/>
        <v/>
      </c>
    </row>
    <row r="28" spans="1:10" ht="16" customHeight="1" x14ac:dyDescent="0.35">
      <c r="A28" s="177"/>
      <c r="B28" s="193"/>
      <c r="C28" s="178"/>
      <c r="D28" s="136"/>
      <c r="E28" s="137"/>
      <c r="F28" s="138" t="str">
        <f t="shared" si="1"/>
        <v/>
      </c>
      <c r="G28" s="179" t="str">
        <f t="shared" si="2"/>
        <v/>
      </c>
      <c r="H28" s="139"/>
      <c r="I28" s="140" t="str">
        <f t="shared" si="3"/>
        <v/>
      </c>
      <c r="J28" s="179" t="str">
        <f t="shared" si="4"/>
        <v/>
      </c>
    </row>
    <row r="29" spans="1:10" ht="16" customHeight="1" x14ac:dyDescent="0.35">
      <c r="A29" s="177"/>
      <c r="B29" s="193"/>
      <c r="C29" s="178"/>
      <c r="D29" s="136"/>
      <c r="E29" s="137"/>
      <c r="F29" s="138" t="str">
        <f t="shared" si="1"/>
        <v/>
      </c>
      <c r="G29" s="179" t="str">
        <f t="shared" si="2"/>
        <v/>
      </c>
      <c r="H29" s="139"/>
      <c r="I29" s="140" t="str">
        <f t="shared" si="3"/>
        <v/>
      </c>
      <c r="J29" s="179" t="str">
        <f t="shared" si="4"/>
        <v/>
      </c>
    </row>
    <row r="30" spans="1:10" ht="16" customHeight="1" x14ac:dyDescent="0.35">
      <c r="A30" s="177"/>
      <c r="B30" s="193"/>
      <c r="C30" s="178"/>
      <c r="D30" s="136"/>
      <c r="E30" s="137"/>
      <c r="F30" s="138" t="str">
        <f t="shared" si="1"/>
        <v/>
      </c>
      <c r="G30" s="179" t="str">
        <f t="shared" si="2"/>
        <v/>
      </c>
      <c r="H30" s="139"/>
      <c r="I30" s="140" t="str">
        <f t="shared" si="3"/>
        <v/>
      </c>
      <c r="J30" s="179" t="str">
        <f t="shared" si="4"/>
        <v/>
      </c>
    </row>
    <row r="31" spans="1:10" ht="16" customHeight="1" x14ac:dyDescent="0.35">
      <c r="A31" s="177"/>
      <c r="B31" s="193"/>
      <c r="C31" s="178"/>
      <c r="D31" s="136"/>
      <c r="E31" s="137"/>
      <c r="F31" s="138" t="str">
        <f t="shared" si="1"/>
        <v/>
      </c>
      <c r="G31" s="179" t="str">
        <f t="shared" si="2"/>
        <v/>
      </c>
      <c r="H31" s="139"/>
      <c r="I31" s="140" t="str">
        <f t="shared" si="3"/>
        <v/>
      </c>
      <c r="J31" s="179" t="str">
        <f t="shared" si="4"/>
        <v/>
      </c>
    </row>
    <row r="32" spans="1:10" ht="16" customHeight="1" x14ac:dyDescent="0.35">
      <c r="A32" s="177"/>
      <c r="B32" s="193"/>
      <c r="C32" s="178"/>
      <c r="D32" s="136"/>
      <c r="E32" s="137"/>
      <c r="F32" s="138" t="str">
        <f t="shared" si="1"/>
        <v/>
      </c>
      <c r="G32" s="179" t="str">
        <f t="shared" si="2"/>
        <v/>
      </c>
      <c r="H32" s="139"/>
      <c r="I32" s="140" t="str">
        <f t="shared" si="3"/>
        <v/>
      </c>
      <c r="J32" s="179" t="str">
        <f t="shared" si="4"/>
        <v/>
      </c>
    </row>
    <row r="33" spans="1:10" ht="16" customHeight="1" x14ac:dyDescent="0.35">
      <c r="A33" s="177"/>
      <c r="B33" s="193"/>
      <c r="C33" s="178"/>
      <c r="D33" s="136"/>
      <c r="E33" s="137"/>
      <c r="F33" s="138" t="str">
        <f t="shared" si="1"/>
        <v/>
      </c>
      <c r="G33" s="179" t="str">
        <f t="shared" si="2"/>
        <v/>
      </c>
      <c r="H33" s="139"/>
      <c r="I33" s="140" t="str">
        <f t="shared" si="3"/>
        <v/>
      </c>
      <c r="J33" s="179" t="str">
        <f t="shared" si="4"/>
        <v/>
      </c>
    </row>
    <row r="34" spans="1:10" ht="16" customHeight="1" x14ac:dyDescent="0.35">
      <c r="A34" s="177"/>
      <c r="B34" s="193"/>
      <c r="C34" s="178"/>
      <c r="D34" s="136"/>
      <c r="E34" s="137"/>
      <c r="F34" s="138" t="str">
        <f t="shared" si="1"/>
        <v/>
      </c>
      <c r="G34" s="179" t="str">
        <f t="shared" si="2"/>
        <v/>
      </c>
      <c r="H34" s="139"/>
      <c r="I34" s="140" t="str">
        <f t="shared" si="3"/>
        <v/>
      </c>
      <c r="J34" s="179" t="str">
        <f t="shared" si="4"/>
        <v/>
      </c>
    </row>
    <row r="35" spans="1:10" ht="16" customHeight="1" x14ac:dyDescent="0.35">
      <c r="A35" s="177"/>
      <c r="B35" s="193"/>
      <c r="C35" s="178"/>
      <c r="D35" s="136"/>
      <c r="E35" s="137"/>
      <c r="F35" s="138" t="str">
        <f t="shared" si="1"/>
        <v/>
      </c>
      <c r="G35" s="179" t="str">
        <f t="shared" si="2"/>
        <v/>
      </c>
      <c r="H35" s="139"/>
      <c r="I35" s="140" t="str">
        <f t="shared" si="3"/>
        <v/>
      </c>
      <c r="J35" s="179" t="str">
        <f t="shared" si="4"/>
        <v/>
      </c>
    </row>
    <row r="36" spans="1:10" ht="16" customHeight="1" x14ac:dyDescent="0.35">
      <c r="A36" s="177"/>
      <c r="B36" s="193"/>
      <c r="C36" s="178"/>
      <c r="D36" s="136"/>
      <c r="E36" s="137"/>
      <c r="F36" s="138" t="str">
        <f t="shared" si="1"/>
        <v/>
      </c>
      <c r="G36" s="179" t="str">
        <f t="shared" si="2"/>
        <v/>
      </c>
      <c r="H36" s="139"/>
      <c r="I36" s="140" t="str">
        <f t="shared" si="3"/>
        <v/>
      </c>
      <c r="J36" s="179" t="str">
        <f t="shared" si="4"/>
        <v/>
      </c>
    </row>
    <row r="37" spans="1:10" ht="16" customHeight="1" x14ac:dyDescent="0.35">
      <c r="A37" s="177"/>
      <c r="B37" s="193"/>
      <c r="C37" s="178"/>
      <c r="D37" s="136"/>
      <c r="E37" s="137"/>
      <c r="F37" s="138" t="str">
        <f t="shared" si="1"/>
        <v/>
      </c>
      <c r="G37" s="179" t="str">
        <f t="shared" si="2"/>
        <v/>
      </c>
      <c r="H37" s="139"/>
      <c r="I37" s="140" t="str">
        <f t="shared" si="3"/>
        <v/>
      </c>
      <c r="J37" s="179" t="str">
        <f t="shared" si="4"/>
        <v/>
      </c>
    </row>
    <row r="38" spans="1:10" ht="16" customHeight="1" x14ac:dyDescent="0.35">
      <c r="A38" s="177"/>
      <c r="B38" s="193"/>
      <c r="C38" s="178"/>
      <c r="D38" s="136"/>
      <c r="E38" s="137"/>
      <c r="F38" s="138" t="str">
        <f t="shared" si="1"/>
        <v/>
      </c>
      <c r="G38" s="179" t="str">
        <f t="shared" si="2"/>
        <v/>
      </c>
      <c r="H38" s="139"/>
      <c r="I38" s="140" t="str">
        <f t="shared" si="3"/>
        <v/>
      </c>
      <c r="J38" s="179" t="str">
        <f t="shared" si="4"/>
        <v/>
      </c>
    </row>
    <row r="39" spans="1:10" ht="16" customHeight="1" x14ac:dyDescent="0.35">
      <c r="A39" s="177"/>
      <c r="B39" s="193"/>
      <c r="C39" s="178"/>
      <c r="D39" s="136"/>
      <c r="E39" s="137"/>
      <c r="F39" s="138" t="str">
        <f t="shared" si="1"/>
        <v/>
      </c>
      <c r="G39" s="179" t="str">
        <f t="shared" si="2"/>
        <v/>
      </c>
      <c r="H39" s="139"/>
      <c r="I39" s="140" t="str">
        <f t="shared" si="3"/>
        <v/>
      </c>
      <c r="J39" s="179" t="str">
        <f t="shared" si="4"/>
        <v/>
      </c>
    </row>
    <row r="40" spans="1:10" ht="16" customHeight="1" x14ac:dyDescent="0.35">
      <c r="A40" s="177"/>
      <c r="B40" s="193"/>
      <c r="C40" s="178"/>
      <c r="D40" s="136"/>
      <c r="E40" s="137"/>
      <c r="F40" s="138" t="str">
        <f t="shared" si="1"/>
        <v/>
      </c>
      <c r="G40" s="179" t="str">
        <f t="shared" si="2"/>
        <v/>
      </c>
      <c r="H40" s="139"/>
      <c r="I40" s="140" t="str">
        <f t="shared" si="3"/>
        <v/>
      </c>
      <c r="J40" s="179" t="str">
        <f t="shared" si="4"/>
        <v/>
      </c>
    </row>
    <row r="41" spans="1:10" ht="16" customHeight="1" x14ac:dyDescent="0.35">
      <c r="A41" s="177"/>
      <c r="B41" s="193"/>
      <c r="C41" s="178"/>
      <c r="D41" s="136"/>
      <c r="E41" s="137"/>
      <c r="F41" s="138" t="str">
        <f t="shared" si="1"/>
        <v/>
      </c>
      <c r="G41" s="179" t="str">
        <f t="shared" si="2"/>
        <v/>
      </c>
      <c r="H41" s="139"/>
      <c r="I41" s="140" t="str">
        <f t="shared" si="3"/>
        <v/>
      </c>
      <c r="J41" s="179" t="str">
        <f t="shared" si="4"/>
        <v/>
      </c>
    </row>
    <row r="42" spans="1:10" ht="16" customHeight="1" x14ac:dyDescent="0.35">
      <c r="A42" s="177"/>
      <c r="B42" s="193"/>
      <c r="C42" s="178"/>
      <c r="D42" s="136"/>
      <c r="E42" s="137"/>
      <c r="F42" s="138" t="str">
        <f t="shared" si="1"/>
        <v/>
      </c>
      <c r="G42" s="179" t="str">
        <f t="shared" si="2"/>
        <v/>
      </c>
      <c r="H42" s="139"/>
      <c r="I42" s="140" t="str">
        <f t="shared" si="3"/>
        <v/>
      </c>
      <c r="J42" s="179" t="str">
        <f t="shared" si="4"/>
        <v/>
      </c>
    </row>
    <row r="43" spans="1:10" ht="16" customHeight="1" x14ac:dyDescent="0.35">
      <c r="A43" s="177"/>
      <c r="B43" s="193"/>
      <c r="C43" s="178"/>
      <c r="D43" s="136"/>
      <c r="E43" s="137"/>
      <c r="F43" s="138" t="str">
        <f t="shared" si="1"/>
        <v/>
      </c>
      <c r="G43" s="179" t="str">
        <f t="shared" si="2"/>
        <v/>
      </c>
      <c r="H43" s="139"/>
      <c r="I43" s="140" t="str">
        <f t="shared" si="3"/>
        <v/>
      </c>
      <c r="J43" s="179" t="str">
        <f t="shared" si="4"/>
        <v/>
      </c>
    </row>
    <row r="44" spans="1:10" ht="16" customHeight="1" thickBot="1" x14ac:dyDescent="0.4">
      <c r="A44" s="177"/>
      <c r="B44" s="193"/>
      <c r="C44" s="178"/>
      <c r="D44" s="136"/>
      <c r="E44" s="137"/>
      <c r="F44" s="138" t="str">
        <f t="shared" si="1"/>
        <v/>
      </c>
      <c r="G44" s="179" t="str">
        <f t="shared" si="2"/>
        <v/>
      </c>
      <c r="H44" s="139"/>
      <c r="I44" s="140" t="str">
        <f t="shared" si="3"/>
        <v/>
      </c>
      <c r="J44" s="179" t="str">
        <f t="shared" si="4"/>
        <v/>
      </c>
    </row>
    <row r="45" spans="1:10" ht="16.5" thickTop="1" thickBot="1" x14ac:dyDescent="0.4">
      <c r="A45" s="186" t="s">
        <v>149</v>
      </c>
      <c r="B45" s="104"/>
      <c r="C45" s="105"/>
      <c r="D45" s="106">
        <f>SUM(D17:D44)</f>
        <v>0</v>
      </c>
      <c r="E45" s="107">
        <f>SUM(E17:E44)</f>
        <v>0</v>
      </c>
      <c r="F45" s="98"/>
      <c r="G45" s="98"/>
      <c r="H45" s="26">
        <f>SUM(H17:H44)</f>
        <v>0</v>
      </c>
      <c r="I45" s="98"/>
      <c r="J45" s="98"/>
    </row>
    <row r="46" spans="1:10" ht="16" thickTop="1" x14ac:dyDescent="0.35">
      <c r="A46" s="187" t="s">
        <v>123</v>
      </c>
      <c r="B46" s="189"/>
      <c r="C46" s="189"/>
      <c r="D46" s="189"/>
      <c r="E46" s="189"/>
      <c r="F46" s="99">
        <f>IF(OR(E45="",E45=0),0,D45/E45)</f>
        <v>0</v>
      </c>
      <c r="G46" s="29"/>
      <c r="H46" s="29"/>
      <c r="I46" s="170"/>
      <c r="J46" s="170"/>
    </row>
    <row r="47" spans="1:10" ht="32.25" customHeight="1" x14ac:dyDescent="0.35">
      <c r="A47" s="188" t="s">
        <v>124</v>
      </c>
      <c r="B47" s="190"/>
      <c r="C47" s="190"/>
      <c r="D47" s="190"/>
      <c r="E47" s="190"/>
      <c r="F47" s="144"/>
      <c r="G47" s="144"/>
      <c r="H47" s="144"/>
      <c r="I47" s="172">
        <f>IF(OR(D45="",D45=0),0,$H45/D45)</f>
        <v>0</v>
      </c>
      <c r="J47" s="144"/>
    </row>
    <row r="48" spans="1:10" x14ac:dyDescent="0.35">
      <c r="A48" s="62" t="s">
        <v>234</v>
      </c>
    </row>
  </sheetData>
  <phoneticPr fontId="8" type="noConversion"/>
  <dataValidations xWindow="1035" yWindow="380" count="16">
    <dataValidation type="list" allowBlank="1" showInputMessage="1" showErrorMessage="1" sqref="B8" xr:uid="{00000000-0002-0000-0900-000000000000}">
      <formula1>"Select --&gt;,Elementary, Middle, High, Other"</formula1>
    </dataValidation>
    <dataValidation type="list" allowBlank="1" showInputMessage="1" showErrorMessage="1" sqref="B10" xr:uid="{00000000-0002-0000-0900-000001000000}">
      <formula1>"Select --&gt;,Smaller, Larger"</formula1>
    </dataValidation>
    <dataValidation type="list" allowBlank="1" showInputMessage="1" showErrorMessage="1" sqref="B7" xr:uid="{00000000-0002-0000-0900-000002000000}">
      <formula1>District</formula1>
    </dataValidation>
    <dataValidation type="list" allowBlank="1" showDropDown="1" showInputMessage="1" showErrorMessage="1" prompt="this cell auto-fills" sqref="F46 B3:B6" xr:uid="{00000000-0002-0000-0900-000003000000}">
      <formula1>"+++++++++++++++++"</formula1>
    </dataValidation>
    <dataValidation type="list" allowBlank="1" showDropDown="1" showInputMessage="1" showErrorMessage="1" sqref="A45:A47 G46:H46" xr:uid="{00000000-0002-0000-0900-000004000000}">
      <formula1>"+++++++++++++++++++"</formula1>
    </dataValidation>
    <dataValidation allowBlank="1" showInputMessage="1" showErrorMessage="1" prompt="enter grade span, if &quot;other&quot;" sqref="B9" xr:uid="{00000000-0002-0000-0900-000005000000}"/>
    <dataValidation type="list" allowBlank="1" showDropDown="1" showInputMessage="1" showErrorMessage="1" prompt="this cell auto-fills" sqref="I17:I44 F17:F44" xr:uid="{00000000-0002-0000-0900-000006000000}">
      <formula1>"++++++++++++++++++"</formula1>
    </dataValidation>
    <dataValidation type="list" allowBlank="1" showDropDown="1" showInputMessage="1" showErrorMessage="1" prompt="this cell auto-fills" sqref="D45:E45 H45 I47" xr:uid="{00000000-0002-0000-0900-000007000000}">
      <formula1>"+++++++++++++++++++"</formula1>
    </dataValidation>
    <dataValidation allowBlank="1" showInputMessage="1" showErrorMessage="1" prompt="enter school name" sqref="A17:A44" xr:uid="{00000000-0002-0000-0900-000008000000}"/>
    <dataValidation type="list" allowBlank="1" showDropDown="1" showInputMessage="1" showErrorMessage="1" prompt="skip this cell" sqref="B45:C45 F45:G45 I45:J46 J47 B46:E46 B47:H47" xr:uid="{00000000-0002-0000-0900-000009000000}">
      <formula1>"+++++++++++++++++++"</formula1>
    </dataValidation>
    <dataValidation allowBlank="1" showInputMessage="1" showErrorMessage="1" prompt="enter state school ID number" sqref="B17:B44" xr:uid="{00000000-0002-0000-0900-00000A000000}"/>
    <dataValidation allowBlank="1" showInputMessage="1" showErrorMessage="1" prompt="enetr actual grade levels" sqref="C17:C44" xr:uid="{00000000-0002-0000-0900-00000B000000}"/>
    <dataValidation allowBlank="1" showInputMessage="1" showErrorMessage="1" prompt="enter number of students enrolled" sqref="D17:D44" xr:uid="{00000000-0002-0000-0900-00000C000000}"/>
    <dataValidation allowBlank="1" showInputMessage="1" showErrorMessage="1" prompt="enter number of staff (FTE)" sqref="E17:E44" xr:uid="{00000000-0002-0000-0900-00000D000000}"/>
    <dataValidation allowBlank="1" showInputMessage="1" showErrorMessage="1" prompt="enter School Allocation for Instructional Supplies &amp; Curriculum Materials" sqref="H17:H44" xr:uid="{00000000-0002-0000-0900-00000E000000}"/>
    <dataValidation allowBlank="1" showInputMessage="1" showErrorMessage="1" prompt="this cell auto-fills" sqref="G17:G44 J17:J44" xr:uid="{00000000-0002-0000-0900-00000F000000}"/>
  </dataValidations>
  <printOptions horizontalCentered="1"/>
  <pageMargins left="0.25" right="0.25" top="0.75" bottom="0.5" header="0" footer="0"/>
  <pageSetup scale="75" orientation="landscape" r:id="rId1"/>
  <headerFooter>
    <oddHeader>&amp;L&amp;G&amp;R&amp;"Times New Roman,Bold"&amp;18Report of Comparability
&amp;14in the Distribution of State &amp;&amp; Local Funds</oddHeader>
    <oddFooter>&amp;L&amp;"Times New Roman,Regular"&amp;9Form # 05-12-021
Alaska Department of Education &amp;&amp; Early Development&amp;R&amp;"Times New Roman,Regular"&amp;9&amp;A
Page &amp;P of &amp;N</oddFooter>
  </headerFooter>
  <legacyDrawingHF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4" tint="0.59999389629810485"/>
  </sheetPr>
  <dimension ref="A1:J28"/>
  <sheetViews>
    <sheetView showGridLines="0" zoomScaleNormal="100" workbookViewId="0"/>
  </sheetViews>
  <sheetFormatPr defaultColWidth="9.1796875" defaultRowHeight="15.5" x14ac:dyDescent="0.35"/>
  <cols>
    <col min="1" max="1" width="96" style="18" customWidth="1"/>
    <col min="2" max="9" width="9.1796875" style="18" customWidth="1"/>
    <col min="10" max="10" width="12.453125" style="18" customWidth="1"/>
    <col min="11" max="16384" width="9.1796875" style="18"/>
  </cols>
  <sheetData>
    <row r="1" spans="1:10" s="17" customFormat="1" ht="22" customHeight="1" x14ac:dyDescent="0.3">
      <c r="A1" s="37" t="s">
        <v>185</v>
      </c>
      <c r="B1" s="36"/>
      <c r="C1" s="36"/>
      <c r="D1" s="36"/>
      <c r="E1" s="36"/>
      <c r="F1" s="36"/>
      <c r="G1" s="36"/>
      <c r="H1" s="36"/>
      <c r="I1" s="36"/>
      <c r="J1" s="36"/>
    </row>
    <row r="2" spans="1:10" s="17" customFormat="1" ht="22" customHeight="1" x14ac:dyDescent="0.3">
      <c r="A2" s="91" t="s">
        <v>154</v>
      </c>
      <c r="B2" s="36"/>
      <c r="C2" s="36"/>
      <c r="D2" s="36"/>
      <c r="E2" s="36"/>
      <c r="F2" s="36"/>
      <c r="G2" s="36"/>
      <c r="H2" s="36"/>
      <c r="I2" s="36"/>
      <c r="J2" s="36"/>
    </row>
    <row r="3" spans="1:10" ht="15.75" customHeight="1" x14ac:dyDescent="0.35">
      <c r="A3" s="53" t="s">
        <v>74</v>
      </c>
      <c r="B3" s="36"/>
      <c r="C3" s="36"/>
      <c r="D3" s="36"/>
      <c r="E3" s="36"/>
      <c r="F3" s="36"/>
      <c r="G3" s="36"/>
      <c r="H3" s="36"/>
      <c r="I3" s="36"/>
      <c r="J3" s="36"/>
    </row>
    <row r="4" spans="1:10" ht="38.15" customHeight="1" x14ac:dyDescent="0.35">
      <c r="A4" s="109" t="s">
        <v>161</v>
      </c>
      <c r="B4" s="36"/>
      <c r="C4" s="36"/>
      <c r="D4" s="36"/>
      <c r="E4" s="36"/>
      <c r="F4" s="36"/>
      <c r="G4" s="36"/>
      <c r="H4" s="36"/>
      <c r="I4" s="36"/>
      <c r="J4" s="36"/>
    </row>
    <row r="5" spans="1:10" ht="15.75" customHeight="1" x14ac:dyDescent="0.35">
      <c r="A5" s="53" t="s">
        <v>75</v>
      </c>
      <c r="B5" s="36"/>
      <c r="C5" s="36"/>
      <c r="D5" s="36"/>
      <c r="E5" s="36"/>
      <c r="F5" s="36"/>
      <c r="G5" s="36"/>
      <c r="H5" s="36"/>
      <c r="I5" s="36"/>
      <c r="J5" s="36"/>
    </row>
    <row r="6" spans="1:10" ht="38.15" customHeight="1" x14ac:dyDescent="0.35">
      <c r="A6" s="109" t="s">
        <v>71</v>
      </c>
      <c r="B6" s="36"/>
      <c r="C6" s="36"/>
      <c r="D6" s="36"/>
      <c r="E6" s="36"/>
      <c r="F6" s="36"/>
      <c r="G6" s="36"/>
      <c r="H6" s="36"/>
      <c r="I6" s="36"/>
      <c r="J6" s="36"/>
    </row>
    <row r="7" spans="1:10" ht="15.75" customHeight="1" x14ac:dyDescent="0.35">
      <c r="A7" s="53" t="s">
        <v>76</v>
      </c>
      <c r="B7" s="36"/>
      <c r="C7" s="36"/>
      <c r="D7" s="36"/>
      <c r="E7" s="36"/>
      <c r="F7" s="36"/>
      <c r="G7" s="36"/>
      <c r="H7" s="36"/>
      <c r="I7" s="36"/>
      <c r="J7" s="36"/>
    </row>
    <row r="8" spans="1:10" ht="43.5" customHeight="1" x14ac:dyDescent="0.35">
      <c r="A8" s="109" t="s">
        <v>178</v>
      </c>
      <c r="B8" s="36"/>
      <c r="C8" s="36"/>
      <c r="D8" s="36"/>
      <c r="E8" s="36"/>
      <c r="F8" s="36"/>
      <c r="G8" s="36"/>
      <c r="H8" s="36"/>
      <c r="I8" s="36"/>
      <c r="J8" s="36"/>
    </row>
    <row r="9" spans="1:10" ht="15.75" customHeight="1" x14ac:dyDescent="0.35">
      <c r="A9" s="53" t="s">
        <v>77</v>
      </c>
      <c r="B9" s="36"/>
      <c r="C9" s="36"/>
      <c r="D9" s="36"/>
      <c r="E9" s="36"/>
      <c r="F9" s="36"/>
      <c r="G9" s="36"/>
      <c r="H9" s="36"/>
      <c r="I9" s="36"/>
      <c r="J9" s="36"/>
    </row>
    <row r="10" spans="1:10" ht="85" customHeight="1" x14ac:dyDescent="0.35">
      <c r="A10" s="109" t="s">
        <v>162</v>
      </c>
      <c r="B10" s="36"/>
      <c r="C10" s="36"/>
      <c r="D10" s="36"/>
      <c r="E10" s="36"/>
      <c r="F10" s="36"/>
      <c r="G10" s="36"/>
      <c r="H10" s="36"/>
      <c r="I10" s="36"/>
      <c r="J10" s="36"/>
    </row>
    <row r="11" spans="1:10" ht="15.75" customHeight="1" x14ac:dyDescent="0.35">
      <c r="A11" s="53" t="s">
        <v>78</v>
      </c>
      <c r="B11" s="36"/>
      <c r="C11" s="36"/>
      <c r="D11" s="36"/>
      <c r="E11" s="36"/>
      <c r="F11" s="36"/>
      <c r="G11" s="36"/>
      <c r="H11" s="36"/>
      <c r="I11" s="36"/>
      <c r="J11" s="36"/>
    </row>
    <row r="12" spans="1:10" ht="30" customHeight="1" x14ac:dyDescent="0.35">
      <c r="A12" s="109" t="s">
        <v>72</v>
      </c>
      <c r="B12" s="36"/>
      <c r="C12" s="36"/>
      <c r="D12" s="36"/>
      <c r="E12" s="36"/>
      <c r="F12" s="36"/>
      <c r="G12" s="36"/>
      <c r="H12" s="36"/>
      <c r="I12" s="36"/>
      <c r="J12" s="36"/>
    </row>
    <row r="13" spans="1:10" ht="15.75" customHeight="1" x14ac:dyDescent="0.35">
      <c r="A13" s="53" t="s">
        <v>79</v>
      </c>
      <c r="B13" s="36"/>
      <c r="C13" s="36"/>
      <c r="D13" s="36"/>
      <c r="E13" s="36"/>
      <c r="F13" s="36"/>
      <c r="G13" s="36"/>
      <c r="H13" s="36"/>
      <c r="I13" s="36"/>
      <c r="J13" s="36"/>
    </row>
    <row r="14" spans="1:10" ht="91.5" customHeight="1" x14ac:dyDescent="0.35">
      <c r="A14" s="109" t="s">
        <v>165</v>
      </c>
      <c r="B14" s="36"/>
      <c r="C14" s="36"/>
      <c r="D14" s="36"/>
      <c r="E14" s="36"/>
      <c r="F14" s="36"/>
      <c r="G14" s="36"/>
      <c r="H14" s="36"/>
      <c r="I14" s="36"/>
      <c r="J14" s="36"/>
    </row>
    <row r="15" spans="1:10" ht="15.75" customHeight="1" x14ac:dyDescent="0.35">
      <c r="A15" s="53" t="s">
        <v>80</v>
      </c>
      <c r="B15" s="36"/>
      <c r="C15" s="36"/>
      <c r="D15" s="36"/>
      <c r="E15" s="36"/>
      <c r="F15" s="36"/>
      <c r="G15" s="36"/>
      <c r="H15" s="36"/>
      <c r="I15" s="36"/>
      <c r="J15" s="36"/>
    </row>
    <row r="16" spans="1:10" ht="26.15" customHeight="1" x14ac:dyDescent="0.35">
      <c r="A16" s="109" t="s">
        <v>155</v>
      </c>
      <c r="B16" s="36"/>
      <c r="C16" s="36"/>
      <c r="D16" s="36"/>
      <c r="E16" s="36"/>
      <c r="F16" s="36"/>
      <c r="G16" s="36"/>
      <c r="H16" s="36"/>
      <c r="I16" s="36"/>
      <c r="J16" s="36"/>
    </row>
    <row r="17" spans="1:10" ht="15.75" customHeight="1" x14ac:dyDescent="0.35">
      <c r="A17" s="53" t="s">
        <v>81</v>
      </c>
      <c r="B17" s="36"/>
      <c r="C17" s="36"/>
      <c r="D17" s="36"/>
      <c r="E17" s="36"/>
      <c r="F17" s="36"/>
      <c r="G17" s="36"/>
      <c r="H17" s="36"/>
      <c r="I17" s="36"/>
      <c r="J17" s="36"/>
    </row>
    <row r="18" spans="1:10" ht="28.5" customHeight="1" x14ac:dyDescent="0.35">
      <c r="A18" s="109" t="s">
        <v>73</v>
      </c>
      <c r="B18" s="36"/>
      <c r="C18" s="36"/>
      <c r="D18" s="36"/>
      <c r="E18" s="36"/>
      <c r="F18" s="36"/>
      <c r="G18" s="36"/>
      <c r="H18" s="36"/>
      <c r="I18" s="36"/>
      <c r="J18" s="36"/>
    </row>
    <row r="19" spans="1:10" ht="15.75" customHeight="1" x14ac:dyDescent="0.35">
      <c r="A19" s="53" t="s">
        <v>82</v>
      </c>
      <c r="B19" s="36"/>
      <c r="C19" s="36"/>
      <c r="D19" s="36"/>
      <c r="E19" s="36"/>
      <c r="F19" s="36"/>
      <c r="G19" s="36"/>
      <c r="H19" s="36"/>
      <c r="I19" s="36"/>
      <c r="J19" s="36"/>
    </row>
    <row r="20" spans="1:10" ht="87" x14ac:dyDescent="0.35">
      <c r="A20" s="109" t="s">
        <v>163</v>
      </c>
      <c r="B20" s="36"/>
      <c r="C20" s="36"/>
      <c r="D20" s="36"/>
      <c r="E20" s="36"/>
      <c r="F20" s="36"/>
      <c r="G20" s="36"/>
      <c r="H20" s="36"/>
      <c r="I20" s="36"/>
      <c r="J20" s="36"/>
    </row>
    <row r="21" spans="1:10" ht="15" customHeight="1" x14ac:dyDescent="0.35">
      <c r="A21" s="62" t="s">
        <v>234</v>
      </c>
      <c r="B21" s="36"/>
      <c r="C21" s="36"/>
      <c r="D21" s="36"/>
      <c r="E21" s="36"/>
      <c r="F21" s="36"/>
      <c r="G21" s="36"/>
      <c r="H21" s="36"/>
      <c r="I21" s="36"/>
      <c r="J21" s="36"/>
    </row>
    <row r="22" spans="1:10" x14ac:dyDescent="0.35">
      <c r="B22" s="36"/>
      <c r="C22" s="36"/>
      <c r="D22" s="36"/>
      <c r="E22" s="36"/>
      <c r="F22" s="36"/>
      <c r="G22" s="36"/>
      <c r="H22" s="36"/>
      <c r="I22" s="36"/>
      <c r="J22" s="36"/>
    </row>
    <row r="23" spans="1:10" x14ac:dyDescent="0.35">
      <c r="B23" s="36"/>
      <c r="C23" s="36"/>
      <c r="D23" s="36"/>
      <c r="E23" s="36"/>
      <c r="F23" s="36"/>
      <c r="G23" s="36"/>
      <c r="H23" s="36"/>
      <c r="I23" s="36"/>
      <c r="J23" s="36"/>
    </row>
    <row r="24" spans="1:10" x14ac:dyDescent="0.35">
      <c r="B24" s="36"/>
      <c r="C24" s="36"/>
      <c r="D24" s="36"/>
      <c r="E24" s="36"/>
      <c r="F24" s="36"/>
      <c r="G24" s="36"/>
      <c r="H24" s="36"/>
      <c r="I24" s="36"/>
      <c r="J24" s="36"/>
    </row>
    <row r="25" spans="1:10" x14ac:dyDescent="0.35">
      <c r="B25" s="36"/>
      <c r="C25" s="36"/>
      <c r="D25" s="36"/>
      <c r="E25" s="36"/>
      <c r="F25" s="36"/>
      <c r="G25" s="36"/>
      <c r="H25" s="36"/>
      <c r="I25" s="36"/>
      <c r="J25" s="36"/>
    </row>
    <row r="26" spans="1:10" x14ac:dyDescent="0.35">
      <c r="B26" s="36"/>
      <c r="C26" s="36"/>
      <c r="D26" s="36"/>
      <c r="E26" s="36"/>
      <c r="F26" s="36"/>
      <c r="G26" s="36"/>
      <c r="H26" s="36"/>
      <c r="I26" s="36"/>
      <c r="J26" s="36"/>
    </row>
    <row r="27" spans="1:10" x14ac:dyDescent="0.35">
      <c r="B27" s="36"/>
      <c r="C27" s="36"/>
      <c r="D27" s="36"/>
      <c r="E27" s="36"/>
      <c r="F27" s="36"/>
      <c r="G27" s="36"/>
      <c r="H27" s="36"/>
      <c r="I27" s="36"/>
      <c r="J27" s="36"/>
    </row>
    <row r="28" spans="1:10" x14ac:dyDescent="0.35">
      <c r="B28" s="36"/>
      <c r="C28" s="36"/>
      <c r="D28" s="36"/>
      <c r="E28" s="36"/>
      <c r="F28" s="36"/>
      <c r="G28" s="36"/>
      <c r="H28" s="36"/>
      <c r="I28" s="36"/>
      <c r="J28" s="36"/>
    </row>
  </sheetData>
  <phoneticPr fontId="8" type="noConversion"/>
  <printOptions horizontalCentered="1"/>
  <pageMargins left="0.5" right="0.5" top="0.75" bottom="0.5" header="0" footer="0"/>
  <pageSetup orientation="portrait" r:id="rId1"/>
  <headerFooter>
    <oddHeader>&amp;L&amp;G&amp;R&amp;"Times New Roman,Bold"&amp;18Report of Comparability
&amp;14in the Distribution of State &amp;&amp; Local Funds</oddHeader>
    <oddFooter>&amp;L&amp;"Times New Roman,Regular"&amp;9Form # 05-12-021
Alaska Department of Education &amp;&amp; Early Development&amp;R&amp;"Times New Roman,Regular"&amp;9&amp;A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J44"/>
  <sheetViews>
    <sheetView showGridLines="0" zoomScale="80" zoomScaleNormal="80" workbookViewId="0"/>
  </sheetViews>
  <sheetFormatPr defaultColWidth="9.1796875" defaultRowHeight="15.5" x14ac:dyDescent="0.35"/>
  <cols>
    <col min="1" max="1" width="40" style="18" customWidth="1"/>
    <col min="2" max="2" width="8.54296875" style="18" customWidth="1"/>
    <col min="3" max="3" width="14.54296875" style="18" customWidth="1"/>
    <col min="4" max="4" width="25" style="18" customWidth="1"/>
    <col min="5" max="5" width="30" style="18" customWidth="1"/>
    <col min="6" max="6" width="27" style="18" customWidth="1"/>
    <col min="7" max="7" width="24.54296875" style="18" customWidth="1"/>
    <col min="8" max="8" width="26.1796875" style="18" customWidth="1"/>
    <col min="9" max="9" width="9.1796875" style="18" customWidth="1"/>
    <col min="10" max="10" width="12.54296875" style="18" bestFit="1" customWidth="1"/>
    <col min="11" max="16384" width="9.1796875" style="18"/>
  </cols>
  <sheetData>
    <row r="1" spans="1:9" s="17" customFormat="1" ht="22" customHeight="1" x14ac:dyDescent="0.25">
      <c r="A1" s="13" t="s">
        <v>120</v>
      </c>
      <c r="B1" s="14"/>
      <c r="C1" s="14"/>
      <c r="D1" s="14"/>
      <c r="E1" s="14"/>
      <c r="F1" s="14"/>
      <c r="G1" s="14"/>
      <c r="H1" s="15"/>
      <c r="I1"/>
    </row>
    <row r="2" spans="1:9" ht="23.5" customHeight="1" x14ac:dyDescent="0.35">
      <c r="A2" s="85" t="s">
        <v>14</v>
      </c>
      <c r="B2" s="130" t="s">
        <v>68</v>
      </c>
      <c r="C2" s="131"/>
      <c r="D2" s="131"/>
    </row>
    <row r="3" spans="1:9" ht="23.5" customHeight="1" x14ac:dyDescent="0.35">
      <c r="A3" s="85" t="s">
        <v>227</v>
      </c>
      <c r="B3" s="131" t="s">
        <v>89</v>
      </c>
    </row>
    <row r="4" spans="1:9" ht="23.5" customHeight="1" x14ac:dyDescent="0.35">
      <c r="A4" s="85" t="s">
        <v>164</v>
      </c>
      <c r="B4" s="173"/>
      <c r="C4" s="173"/>
      <c r="D4" s="173"/>
    </row>
    <row r="5" spans="1:9" ht="35.25" customHeight="1" x14ac:dyDescent="0.35">
      <c r="A5" s="191" t="s">
        <v>223</v>
      </c>
      <c r="B5" s="133" t="s">
        <v>89</v>
      </c>
      <c r="C5" s="131"/>
      <c r="D5" s="131"/>
    </row>
    <row r="6" spans="1:9" ht="21.75" customHeight="1" x14ac:dyDescent="0.35">
      <c r="A6" s="96" t="s">
        <v>205</v>
      </c>
      <c r="B6" s="96"/>
      <c r="C6" s="96"/>
      <c r="D6" s="96"/>
      <c r="E6" s="96"/>
      <c r="F6" s="96"/>
      <c r="G6" s="96"/>
      <c r="H6" s="96"/>
    </row>
    <row r="7" spans="1:9" ht="18.75" customHeight="1" x14ac:dyDescent="0.35">
      <c r="A7" s="18" t="s">
        <v>90</v>
      </c>
    </row>
    <row r="8" spans="1:9" ht="21.75" customHeight="1" x14ac:dyDescent="0.35">
      <c r="A8" s="19" t="s">
        <v>99</v>
      </c>
      <c r="B8" s="19"/>
      <c r="C8" s="19"/>
      <c r="D8" s="19"/>
      <c r="E8" s="19"/>
      <c r="F8" s="19"/>
      <c r="G8" s="19"/>
      <c r="H8" s="19"/>
    </row>
    <row r="9" spans="1:9" ht="21.75" customHeight="1" x14ac:dyDescent="0.35">
      <c r="A9" s="112" t="s">
        <v>92</v>
      </c>
      <c r="B9" s="201"/>
      <c r="C9" s="201"/>
      <c r="D9" s="201"/>
      <c r="E9" s="201"/>
      <c r="F9" s="201"/>
      <c r="G9" s="201"/>
      <c r="H9" s="201"/>
    </row>
    <row r="10" spans="1:9" s="17" customFormat="1" ht="42" customHeight="1" x14ac:dyDescent="0.25">
      <c r="A10" s="20" t="s">
        <v>6</v>
      </c>
      <c r="B10" s="21" t="s">
        <v>97</v>
      </c>
      <c r="C10" s="21" t="s">
        <v>94</v>
      </c>
      <c r="D10" s="21" t="s">
        <v>93</v>
      </c>
      <c r="E10" s="21" t="s">
        <v>103</v>
      </c>
      <c r="F10" s="21" t="s">
        <v>102</v>
      </c>
      <c r="G10" s="21" t="s">
        <v>100</v>
      </c>
      <c r="H10" s="21" t="s">
        <v>101</v>
      </c>
    </row>
    <row r="11" spans="1:9" ht="16" customHeight="1" x14ac:dyDescent="0.35">
      <c r="A11" s="202"/>
      <c r="B11" s="203"/>
      <c r="C11" s="135"/>
      <c r="D11" s="136"/>
      <c r="E11" s="198"/>
      <c r="F11" s="199" t="str">
        <f t="shared" ref="F11:F40" si="0">IF(OR(D11=0,D11=""),"",E11/D11)</f>
        <v/>
      </c>
      <c r="G11" s="139"/>
      <c r="H11" s="152" t="str">
        <f t="shared" ref="H11:H40" si="1">IF(OR(D11=0,D11=""),"",$G11/D11)</f>
        <v/>
      </c>
    </row>
    <row r="12" spans="1:9" ht="16" customHeight="1" x14ac:dyDescent="0.35">
      <c r="A12" s="202"/>
      <c r="B12" s="203"/>
      <c r="C12" s="135"/>
      <c r="D12" s="136"/>
      <c r="E12" s="198"/>
      <c r="F12" s="199" t="str">
        <f t="shared" si="0"/>
        <v/>
      </c>
      <c r="G12" s="139"/>
      <c r="H12" s="152" t="str">
        <f t="shared" si="1"/>
        <v/>
      </c>
    </row>
    <row r="13" spans="1:9" ht="16" customHeight="1" x14ac:dyDescent="0.35">
      <c r="A13" s="202"/>
      <c r="B13" s="203"/>
      <c r="C13" s="135"/>
      <c r="D13" s="136"/>
      <c r="E13" s="198"/>
      <c r="F13" s="199" t="str">
        <f t="shared" si="0"/>
        <v/>
      </c>
      <c r="G13" s="139"/>
      <c r="H13" s="152" t="str">
        <f t="shared" si="1"/>
        <v/>
      </c>
    </row>
    <row r="14" spans="1:9" ht="16" customHeight="1" x14ac:dyDescent="0.35">
      <c r="A14" s="202"/>
      <c r="B14" s="203"/>
      <c r="C14" s="135"/>
      <c r="D14" s="136"/>
      <c r="E14" s="198"/>
      <c r="F14" s="199" t="str">
        <f t="shared" si="0"/>
        <v/>
      </c>
      <c r="G14" s="139"/>
      <c r="H14" s="152" t="str">
        <f t="shared" si="1"/>
        <v/>
      </c>
    </row>
    <row r="15" spans="1:9" ht="16" customHeight="1" x14ac:dyDescent="0.35">
      <c r="A15" s="202"/>
      <c r="B15" s="203"/>
      <c r="C15" s="135"/>
      <c r="D15" s="136"/>
      <c r="E15" s="198"/>
      <c r="F15" s="199" t="str">
        <f t="shared" si="0"/>
        <v/>
      </c>
      <c r="G15" s="139"/>
      <c r="H15" s="152" t="str">
        <f t="shared" si="1"/>
        <v/>
      </c>
    </row>
    <row r="16" spans="1:9" ht="16" customHeight="1" x14ac:dyDescent="0.35">
      <c r="A16" s="202"/>
      <c r="B16" s="203"/>
      <c r="C16" s="135"/>
      <c r="D16" s="136"/>
      <c r="E16" s="198"/>
      <c r="F16" s="199" t="str">
        <f t="shared" si="0"/>
        <v/>
      </c>
      <c r="G16" s="139"/>
      <c r="H16" s="152" t="str">
        <f t="shared" si="1"/>
        <v/>
      </c>
    </row>
    <row r="17" spans="1:10" ht="16" customHeight="1" x14ac:dyDescent="0.35">
      <c r="A17" s="202"/>
      <c r="B17" s="203"/>
      <c r="C17" s="135"/>
      <c r="D17" s="136"/>
      <c r="E17" s="198"/>
      <c r="F17" s="199" t="str">
        <f t="shared" si="0"/>
        <v/>
      </c>
      <c r="G17" s="139"/>
      <c r="H17" s="152" t="str">
        <f t="shared" si="1"/>
        <v/>
      </c>
    </row>
    <row r="18" spans="1:10" ht="16" customHeight="1" x14ac:dyDescent="0.35">
      <c r="A18" s="202"/>
      <c r="B18" s="203"/>
      <c r="C18" s="135"/>
      <c r="D18" s="136"/>
      <c r="E18" s="198"/>
      <c r="F18" s="199" t="str">
        <f t="shared" si="0"/>
        <v/>
      </c>
      <c r="G18" s="139"/>
      <c r="H18" s="152" t="str">
        <f t="shared" si="1"/>
        <v/>
      </c>
    </row>
    <row r="19" spans="1:10" ht="16" customHeight="1" x14ac:dyDescent="0.35">
      <c r="A19" s="202"/>
      <c r="B19" s="203"/>
      <c r="C19" s="135"/>
      <c r="D19" s="136"/>
      <c r="E19" s="198"/>
      <c r="F19" s="199" t="str">
        <f t="shared" si="0"/>
        <v/>
      </c>
      <c r="G19" s="139"/>
      <c r="H19" s="152" t="str">
        <f t="shared" si="1"/>
        <v/>
      </c>
    </row>
    <row r="20" spans="1:10" ht="16" customHeight="1" x14ac:dyDescent="0.35">
      <c r="A20" s="202"/>
      <c r="B20" s="203"/>
      <c r="C20" s="135"/>
      <c r="D20" s="136"/>
      <c r="E20" s="198"/>
      <c r="F20" s="199" t="str">
        <f t="shared" si="0"/>
        <v/>
      </c>
      <c r="G20" s="139"/>
      <c r="H20" s="152" t="str">
        <f t="shared" si="1"/>
        <v/>
      </c>
    </row>
    <row r="21" spans="1:10" ht="16" customHeight="1" x14ac:dyDescent="0.35">
      <c r="A21" s="202"/>
      <c r="B21" s="203"/>
      <c r="C21" s="135"/>
      <c r="D21" s="136"/>
      <c r="E21" s="198"/>
      <c r="F21" s="199" t="str">
        <f t="shared" si="0"/>
        <v/>
      </c>
      <c r="G21" s="139"/>
      <c r="H21" s="152" t="str">
        <f t="shared" si="1"/>
        <v/>
      </c>
    </row>
    <row r="22" spans="1:10" ht="16" customHeight="1" x14ac:dyDescent="0.35">
      <c r="A22" s="202"/>
      <c r="B22" s="203"/>
      <c r="C22" s="135"/>
      <c r="D22" s="136"/>
      <c r="E22" s="198"/>
      <c r="F22" s="199" t="str">
        <f t="shared" si="0"/>
        <v/>
      </c>
      <c r="G22" s="139"/>
      <c r="H22" s="152" t="str">
        <f t="shared" si="1"/>
        <v/>
      </c>
    </row>
    <row r="23" spans="1:10" ht="16" customHeight="1" x14ac:dyDescent="0.35">
      <c r="A23" s="202"/>
      <c r="B23" s="203"/>
      <c r="C23" s="135"/>
      <c r="D23" s="136"/>
      <c r="E23" s="198"/>
      <c r="F23" s="199" t="str">
        <f t="shared" si="0"/>
        <v/>
      </c>
      <c r="G23" s="139"/>
      <c r="H23" s="152" t="str">
        <f t="shared" si="1"/>
        <v/>
      </c>
    </row>
    <row r="24" spans="1:10" ht="16" customHeight="1" x14ac:dyDescent="0.35">
      <c r="A24" s="202"/>
      <c r="B24" s="203"/>
      <c r="C24" s="135"/>
      <c r="D24" s="136"/>
      <c r="E24" s="198"/>
      <c r="F24" s="199" t="str">
        <f t="shared" si="0"/>
        <v/>
      </c>
      <c r="G24" s="139"/>
      <c r="H24" s="152" t="str">
        <f t="shared" si="1"/>
        <v/>
      </c>
    </row>
    <row r="25" spans="1:10" ht="16" customHeight="1" x14ac:dyDescent="0.35">
      <c r="A25" s="202"/>
      <c r="B25" s="203"/>
      <c r="C25" s="135"/>
      <c r="D25" s="136"/>
      <c r="E25" s="198"/>
      <c r="F25" s="199" t="str">
        <f t="shared" si="0"/>
        <v/>
      </c>
      <c r="G25" s="139"/>
      <c r="H25" s="152" t="str">
        <f t="shared" si="1"/>
        <v/>
      </c>
    </row>
    <row r="26" spans="1:10" ht="16" customHeight="1" x14ac:dyDescent="0.35">
      <c r="A26" s="202"/>
      <c r="B26" s="203"/>
      <c r="C26" s="135"/>
      <c r="D26" s="136"/>
      <c r="E26" s="198"/>
      <c r="F26" s="199" t="str">
        <f t="shared" si="0"/>
        <v/>
      </c>
      <c r="G26" s="139"/>
      <c r="H26" s="152" t="str">
        <f t="shared" si="1"/>
        <v/>
      </c>
    </row>
    <row r="27" spans="1:10" ht="16" customHeight="1" x14ac:dyDescent="0.35">
      <c r="A27" s="202"/>
      <c r="B27" s="203"/>
      <c r="C27" s="135"/>
      <c r="D27" s="136"/>
      <c r="E27" s="198"/>
      <c r="F27" s="199" t="str">
        <f t="shared" si="0"/>
        <v/>
      </c>
      <c r="G27" s="139"/>
      <c r="H27" s="152" t="str">
        <f t="shared" si="1"/>
        <v/>
      </c>
    </row>
    <row r="28" spans="1:10" ht="16" customHeight="1" x14ac:dyDescent="0.35">
      <c r="A28" s="202"/>
      <c r="B28" s="203"/>
      <c r="C28" s="135"/>
      <c r="D28" s="136"/>
      <c r="E28" s="198"/>
      <c r="F28" s="199" t="str">
        <f t="shared" si="0"/>
        <v/>
      </c>
      <c r="G28" s="139"/>
      <c r="H28" s="152" t="str">
        <f t="shared" si="1"/>
        <v/>
      </c>
    </row>
    <row r="29" spans="1:10" ht="16" customHeight="1" x14ac:dyDescent="0.35">
      <c r="A29" s="202"/>
      <c r="B29" s="203"/>
      <c r="C29" s="135"/>
      <c r="D29" s="136"/>
      <c r="E29" s="198"/>
      <c r="F29" s="199" t="str">
        <f t="shared" si="0"/>
        <v/>
      </c>
      <c r="G29" s="139"/>
      <c r="H29" s="152" t="str">
        <f t="shared" si="1"/>
        <v/>
      </c>
      <c r="J29" s="110"/>
    </row>
    <row r="30" spans="1:10" ht="16" customHeight="1" x14ac:dyDescent="0.35">
      <c r="A30" s="202"/>
      <c r="B30" s="203"/>
      <c r="C30" s="135"/>
      <c r="D30" s="136"/>
      <c r="E30" s="198"/>
      <c r="F30" s="199" t="str">
        <f t="shared" si="0"/>
        <v/>
      </c>
      <c r="G30" s="139"/>
      <c r="H30" s="152" t="str">
        <f t="shared" si="1"/>
        <v/>
      </c>
    </row>
    <row r="31" spans="1:10" ht="16" customHeight="1" x14ac:dyDescent="0.35">
      <c r="A31" s="202"/>
      <c r="B31" s="203"/>
      <c r="C31" s="135"/>
      <c r="D31" s="136"/>
      <c r="E31" s="198"/>
      <c r="F31" s="199" t="str">
        <f t="shared" si="0"/>
        <v/>
      </c>
      <c r="G31" s="139"/>
      <c r="H31" s="152" t="str">
        <f t="shared" si="1"/>
        <v/>
      </c>
    </row>
    <row r="32" spans="1:10" ht="16" customHeight="1" x14ac:dyDescent="0.35">
      <c r="A32" s="202"/>
      <c r="B32" s="203"/>
      <c r="C32" s="135"/>
      <c r="D32" s="136"/>
      <c r="E32" s="198"/>
      <c r="F32" s="199" t="str">
        <f t="shared" si="0"/>
        <v/>
      </c>
      <c r="G32" s="139"/>
      <c r="H32" s="152" t="str">
        <f t="shared" si="1"/>
        <v/>
      </c>
    </row>
    <row r="33" spans="1:8" ht="16" customHeight="1" x14ac:dyDescent="0.35">
      <c r="A33" s="202"/>
      <c r="B33" s="203"/>
      <c r="C33" s="135"/>
      <c r="D33" s="136"/>
      <c r="E33" s="198"/>
      <c r="F33" s="199" t="str">
        <f t="shared" si="0"/>
        <v/>
      </c>
      <c r="G33" s="139"/>
      <c r="H33" s="152" t="str">
        <f t="shared" si="1"/>
        <v/>
      </c>
    </row>
    <row r="34" spans="1:8" ht="16" customHeight="1" x14ac:dyDescent="0.35">
      <c r="A34" s="202"/>
      <c r="B34" s="203"/>
      <c r="C34" s="135"/>
      <c r="D34" s="136"/>
      <c r="E34" s="198"/>
      <c r="F34" s="199" t="str">
        <f t="shared" si="0"/>
        <v/>
      </c>
      <c r="G34" s="139"/>
      <c r="H34" s="152" t="str">
        <f t="shared" si="1"/>
        <v/>
      </c>
    </row>
    <row r="35" spans="1:8" ht="16" customHeight="1" x14ac:dyDescent="0.35">
      <c r="A35" s="202"/>
      <c r="B35" s="203"/>
      <c r="C35" s="135"/>
      <c r="D35" s="136"/>
      <c r="E35" s="198"/>
      <c r="F35" s="199" t="str">
        <f t="shared" si="0"/>
        <v/>
      </c>
      <c r="G35" s="139"/>
      <c r="H35" s="152" t="str">
        <f t="shared" si="1"/>
        <v/>
      </c>
    </row>
    <row r="36" spans="1:8" ht="16" customHeight="1" x14ac:dyDescent="0.35">
      <c r="A36" s="202"/>
      <c r="B36" s="203"/>
      <c r="C36" s="135"/>
      <c r="D36" s="136"/>
      <c r="E36" s="198"/>
      <c r="F36" s="199" t="str">
        <f t="shared" si="0"/>
        <v/>
      </c>
      <c r="G36" s="139"/>
      <c r="H36" s="152" t="str">
        <f t="shared" si="1"/>
        <v/>
      </c>
    </row>
    <row r="37" spans="1:8" ht="16" customHeight="1" x14ac:dyDescent="0.35">
      <c r="A37" s="202"/>
      <c r="B37" s="203"/>
      <c r="C37" s="135"/>
      <c r="D37" s="136"/>
      <c r="E37" s="198"/>
      <c r="F37" s="199" t="str">
        <f t="shared" si="0"/>
        <v/>
      </c>
      <c r="G37" s="139"/>
      <c r="H37" s="152" t="str">
        <f t="shared" si="1"/>
        <v/>
      </c>
    </row>
    <row r="38" spans="1:8" ht="16" customHeight="1" x14ac:dyDescent="0.35">
      <c r="A38" s="202"/>
      <c r="B38" s="203"/>
      <c r="C38" s="135"/>
      <c r="D38" s="136"/>
      <c r="E38" s="198"/>
      <c r="F38" s="199" t="str">
        <f t="shared" si="0"/>
        <v/>
      </c>
      <c r="G38" s="139"/>
      <c r="H38" s="152" t="str">
        <f t="shared" si="1"/>
        <v/>
      </c>
    </row>
    <row r="39" spans="1:8" ht="16" customHeight="1" x14ac:dyDescent="0.35">
      <c r="A39" s="202"/>
      <c r="B39" s="203"/>
      <c r="C39" s="135"/>
      <c r="D39" s="136"/>
      <c r="E39" s="198"/>
      <c r="F39" s="199" t="str">
        <f t="shared" si="0"/>
        <v/>
      </c>
      <c r="G39" s="139"/>
      <c r="H39" s="152" t="str">
        <f t="shared" si="1"/>
        <v/>
      </c>
    </row>
    <row r="40" spans="1:8" ht="16" customHeight="1" thickBot="1" x14ac:dyDescent="0.4">
      <c r="A40" s="202"/>
      <c r="B40" s="203"/>
      <c r="C40" s="135"/>
      <c r="D40" s="136"/>
      <c r="E40" s="198"/>
      <c r="F40" s="199" t="str">
        <f t="shared" si="0"/>
        <v/>
      </c>
      <c r="G40" s="139"/>
      <c r="H40" s="152" t="str">
        <f t="shared" si="1"/>
        <v/>
      </c>
    </row>
    <row r="41" spans="1:8" ht="16" customHeight="1" thickTop="1" thickBot="1" x14ac:dyDescent="0.4">
      <c r="A41" s="22" t="s">
        <v>147</v>
      </c>
      <c r="B41" s="22"/>
      <c r="C41" s="23"/>
      <c r="D41" s="97">
        <f>SUM(D11:D40)</f>
        <v>0</v>
      </c>
      <c r="E41" s="24">
        <f>SUM(E11:E40)</f>
        <v>0</v>
      </c>
      <c r="F41" s="25"/>
      <c r="G41" s="111">
        <f>SUM(G11:G40)</f>
        <v>0</v>
      </c>
      <c r="H41" s="108"/>
    </row>
    <row r="42" spans="1:8" s="17" customFormat="1" ht="22" customHeight="1" thickTop="1" x14ac:dyDescent="0.25">
      <c r="A42" s="147" t="s">
        <v>104</v>
      </c>
      <c r="B42" s="27"/>
      <c r="C42" s="27"/>
      <c r="D42" s="27"/>
      <c r="E42" s="27"/>
      <c r="F42" s="28">
        <f>IF(OR(D41=0,D41=""),0,E41/D41)</f>
        <v>0</v>
      </c>
      <c r="G42" s="29"/>
      <c r="H42" s="153"/>
    </row>
    <row r="43" spans="1:8" s="17" customFormat="1" ht="22" customHeight="1" x14ac:dyDescent="0.25">
      <c r="A43" s="149" t="s">
        <v>98</v>
      </c>
      <c r="B43" s="143"/>
      <c r="C43" s="143"/>
      <c r="D43" s="143"/>
      <c r="E43" s="143"/>
      <c r="F43" s="144"/>
      <c r="G43" s="144"/>
      <c r="H43" s="192">
        <f>IF(OR(D41="",D41=0),0,$G41/D41)</f>
        <v>0</v>
      </c>
    </row>
    <row r="44" spans="1:8" x14ac:dyDescent="0.35">
      <c r="A44" s="62" t="s">
        <v>234</v>
      </c>
    </row>
  </sheetData>
  <phoneticPr fontId="8" type="noConversion"/>
  <dataValidations count="16">
    <dataValidation type="list" allowBlank="1" showInputMessage="1" showErrorMessage="1" sqref="B5" xr:uid="{00000000-0002-0000-0B00-000000000000}">
      <formula1>"Select --&gt;,Smaller, Larger"</formula1>
    </dataValidation>
    <dataValidation type="list" allowBlank="1" showInputMessage="1" showErrorMessage="1" sqref="B2" xr:uid="{00000000-0002-0000-0B00-000001000000}">
      <formula1>District</formula1>
    </dataValidation>
    <dataValidation type="list" allowBlank="1" showDropDown="1" showInputMessage="1" showErrorMessage="1" errorTitle="DO NOT ENTER DATA INTO THIS CELL" sqref="D41:E41" xr:uid="{00000000-0002-0000-0B00-000002000000}">
      <formula1>"++++++++++++++++++"</formula1>
    </dataValidation>
    <dataValidation type="list" allowBlank="1" showDropDown="1" showInputMessage="1" showErrorMessage="1" errorTitle="DO NOT ENTER DATA INTO THIS CELL" sqref="F43 F41 G41:G43 H41:H42" xr:uid="{00000000-0002-0000-0B00-000003000000}">
      <formula1>"+++++++++++++++++"</formula1>
    </dataValidation>
    <dataValidation type="list" allowBlank="1" showDropDown="1" showInputMessage="1" showErrorMessage="1" sqref="F42" xr:uid="{00000000-0002-0000-0B00-000004000000}">
      <formula1>"++++++++++++++++++"</formula1>
    </dataValidation>
    <dataValidation type="list" allowBlank="1" showDropDown="1" showInputMessage="1" showErrorMessage="1" sqref="H43" xr:uid="{00000000-0002-0000-0B00-000005000000}">
      <formula1>"+++++++++++++++++"</formula1>
    </dataValidation>
    <dataValidation allowBlank="1" showInputMessage="1" showErrorMessage="1" prompt="enter grade span, if &quot;other&quot;" sqref="B4" xr:uid="{00000000-0002-0000-0B00-000006000000}"/>
    <dataValidation type="list" allowBlank="1" showInputMessage="1" showErrorMessage="1" sqref="B3" xr:uid="{00000000-0002-0000-0B00-000007000000}">
      <formula1>"Select --&gt;,Elementary, Middle, High, Other"</formula1>
    </dataValidation>
    <dataValidation allowBlank="1" showInputMessage="1" showErrorMessage="1" prompt="enter school name" sqref="A11:A40" xr:uid="{00000000-0002-0000-0B00-000008000000}"/>
    <dataValidation allowBlank="1" showInputMessage="1" showErrorMessage="1" prompt="enter state school ID number" sqref="B11:B40" xr:uid="{00000000-0002-0000-0B00-000009000000}"/>
    <dataValidation allowBlank="1" showInputMessage="1" showErrorMessage="1" prompt="enter actual grade levels" sqref="C11:C40" xr:uid="{00000000-0002-0000-0B00-00000A000000}"/>
    <dataValidation allowBlank="1" showInputMessage="1" showErrorMessage="1" prompt="enter Number Students Enrolled" sqref="D11:D40" xr:uid="{00000000-0002-0000-0B00-00000B000000}"/>
    <dataValidation allowBlank="1" showInputMessage="1" showErrorMessage="1" prompt="enter Staff Salaries Excluding Longevity" sqref="E11:E40" xr:uid="{00000000-0002-0000-0B00-00000C000000}"/>
    <dataValidation allowBlank="1" showDropDown="1" showInputMessage="1" showErrorMessage="1" prompt="enter School Allocation for Instructional Supplies &amp; Curriculum Materials" sqref="G11:G40" xr:uid="{00000000-0002-0000-0B00-00000D000000}"/>
    <dataValidation type="list" allowBlank="1" showDropDown="1" showInputMessage="1" showErrorMessage="1" prompt="this cell auto-fills" sqref="F11:F40" xr:uid="{00000000-0002-0000-0B00-00000E000000}">
      <formula1>"++++++++++++++++++"</formula1>
    </dataValidation>
    <dataValidation type="list" allowBlank="1" showDropDown="1" showInputMessage="1" showErrorMessage="1" prompt="this cell auto-fills" sqref="H11:H40" xr:uid="{00000000-0002-0000-0B00-00000F000000}">
      <formula1>"+++++++++++++++++++"</formula1>
    </dataValidation>
  </dataValidations>
  <printOptions horizontalCentered="1"/>
  <pageMargins left="0.5" right="0.5" top="0.75" bottom="0.5" header="0" footer="0"/>
  <pageSetup scale="75" orientation="landscape" r:id="rId1"/>
  <headerFooter>
    <oddHeader>&amp;L&amp;G&amp;R&amp;"Times New Roman,Bold"&amp;18Report of Comparability
&amp;14in the Distribution of State &amp;&amp; Local Funds</oddHeader>
    <oddFooter>&amp;L&amp;"Times New Roman,Regular"&amp;9Form # 05-12-021
Alaska Department of Education &amp;&amp; Early Development&amp;R&amp;"Times New Roman,Regular"&amp;9&amp;A
Page &amp;P of &amp;N</oddFooter>
  </headerFooter>
  <legacyDrawingHF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L48"/>
  <sheetViews>
    <sheetView showGridLines="0" zoomScale="80" zoomScaleNormal="80" workbookViewId="0"/>
  </sheetViews>
  <sheetFormatPr defaultColWidth="9.1796875" defaultRowHeight="15.5" x14ac:dyDescent="0.35"/>
  <cols>
    <col min="1" max="1" width="41.54296875" style="18" customWidth="1"/>
    <col min="2" max="3" width="12.54296875" style="18" customWidth="1"/>
    <col min="4" max="4" width="25" style="18" customWidth="1"/>
    <col min="5" max="5" width="30" style="18" customWidth="1"/>
    <col min="6" max="6" width="27" style="18" customWidth="1"/>
    <col min="7" max="7" width="14.54296875" style="18" customWidth="1"/>
    <col min="8" max="8" width="24" style="18" customWidth="1"/>
    <col min="9" max="9" width="27.1796875" style="18" customWidth="1"/>
    <col min="10" max="10" width="14.54296875" style="18" customWidth="1"/>
    <col min="11" max="16384" width="9.1796875" style="18"/>
  </cols>
  <sheetData>
    <row r="1" spans="1:12" s="17" customFormat="1" ht="22" customHeight="1" x14ac:dyDescent="0.25">
      <c r="A1" s="13" t="s">
        <v>122</v>
      </c>
      <c r="B1" s="14"/>
      <c r="C1" s="14"/>
      <c r="D1" s="14"/>
      <c r="E1" s="14"/>
      <c r="F1" s="14"/>
      <c r="G1" s="14"/>
      <c r="H1" s="14"/>
      <c r="I1" s="14"/>
      <c r="J1" s="15"/>
    </row>
    <row r="2" spans="1:12" ht="23.5" customHeight="1" x14ac:dyDescent="0.35">
      <c r="A2" s="53" t="s">
        <v>108</v>
      </c>
    </row>
    <row r="3" spans="1:12" ht="31" x14ac:dyDescent="0.35">
      <c r="A3" s="183" t="s">
        <v>109</v>
      </c>
      <c r="B3" s="100">
        <f>'Method B - Non-Title I Schools'!$F$42</f>
        <v>0</v>
      </c>
    </row>
    <row r="4" spans="1:12" ht="31" x14ac:dyDescent="0.35">
      <c r="A4" s="183" t="s">
        <v>110</v>
      </c>
      <c r="B4" s="100">
        <f>IF(B3="",0,B3*0.9)</f>
        <v>0</v>
      </c>
    </row>
    <row r="5" spans="1:12" ht="31" x14ac:dyDescent="0.35">
      <c r="A5" s="183" t="s">
        <v>98</v>
      </c>
      <c r="B5" s="100">
        <f>'Method B - Non-Title I Schools'!$H$43</f>
        <v>0</v>
      </c>
    </row>
    <row r="6" spans="1:12" ht="31" x14ac:dyDescent="0.35">
      <c r="A6" s="183" t="s">
        <v>107</v>
      </c>
      <c r="B6" s="100">
        <f>IF(B5="",0,B5*0.9)</f>
        <v>0</v>
      </c>
    </row>
    <row r="7" spans="1:12" ht="23.5" customHeight="1" x14ac:dyDescent="0.35">
      <c r="A7" s="85" t="s">
        <v>14</v>
      </c>
      <c r="B7" s="84" t="s">
        <v>68</v>
      </c>
      <c r="C7" s="129"/>
      <c r="D7" s="129"/>
    </row>
    <row r="8" spans="1:12" ht="23.5" customHeight="1" x14ac:dyDescent="0.35">
      <c r="A8" s="85" t="s">
        <v>227</v>
      </c>
      <c r="B8" s="131" t="s">
        <v>89</v>
      </c>
    </row>
    <row r="9" spans="1:12" ht="23.5" customHeight="1" x14ac:dyDescent="0.35">
      <c r="A9" s="85" t="s">
        <v>164</v>
      </c>
      <c r="B9" s="173"/>
      <c r="C9" s="173"/>
      <c r="D9" s="173"/>
      <c r="G9"/>
    </row>
    <row r="10" spans="1:12" ht="39.75" customHeight="1" x14ac:dyDescent="0.35">
      <c r="A10" s="191" t="s">
        <v>223</v>
      </c>
      <c r="B10" s="133" t="s">
        <v>89</v>
      </c>
      <c r="C10" s="131"/>
      <c r="D10" s="131"/>
      <c r="G10"/>
      <c r="H10"/>
      <c r="I10"/>
    </row>
    <row r="11" spans="1:12" ht="26.25" customHeight="1" x14ac:dyDescent="0.35">
      <c r="A11" s="96" t="s">
        <v>189</v>
      </c>
      <c r="B11" s="96"/>
      <c r="C11" s="96"/>
      <c r="D11" s="96"/>
      <c r="E11"/>
      <c r="F11"/>
      <c r="G11"/>
      <c r="H11" s="36"/>
      <c r="I11" s="101"/>
    </row>
    <row r="12" spans="1:12" x14ac:dyDescent="0.35">
      <c r="A12" s="41" t="s">
        <v>90</v>
      </c>
      <c r="B12" s="41"/>
      <c r="C12" s="41"/>
      <c r="D12" s="41"/>
      <c r="E12" s="41"/>
      <c r="F12"/>
      <c r="G12"/>
      <c r="H12"/>
      <c r="I12"/>
      <c r="J12"/>
    </row>
    <row r="13" spans="1:12" ht="18" customHeight="1" x14ac:dyDescent="0.35">
      <c r="A13" s="112" t="s">
        <v>99</v>
      </c>
      <c r="B13" s="103"/>
      <c r="C13" s="103"/>
      <c r="D13" s="103"/>
      <c r="E13" s="103"/>
      <c r="F13"/>
      <c r="G13"/>
      <c r="H13"/>
      <c r="I13"/>
      <c r="J13"/>
    </row>
    <row r="14" spans="1:12" ht="18" customHeight="1" x14ac:dyDescent="0.35">
      <c r="A14" s="112" t="s">
        <v>92</v>
      </c>
      <c r="B14" s="103"/>
      <c r="C14" s="103"/>
      <c r="D14" s="103"/>
      <c r="E14" s="103"/>
      <c r="F14"/>
      <c r="G14"/>
      <c r="H14"/>
      <c r="I14"/>
      <c r="J14"/>
    </row>
    <row r="15" spans="1:12" ht="31" x14ac:dyDescent="0.35">
      <c r="A15" s="71" t="s">
        <v>187</v>
      </c>
      <c r="B15" s="175"/>
      <c r="C15" s="175"/>
      <c r="D15" s="175"/>
      <c r="E15" s="175"/>
      <c r="F15"/>
      <c r="G15"/>
      <c r="H15"/>
      <c r="I15"/>
      <c r="J15"/>
    </row>
    <row r="16" spans="1:12" s="17" customFormat="1" ht="42" customHeight="1" x14ac:dyDescent="0.25">
      <c r="A16" s="20" t="s">
        <v>6</v>
      </c>
      <c r="B16" s="21" t="s">
        <v>97</v>
      </c>
      <c r="C16" s="21" t="s">
        <v>94</v>
      </c>
      <c r="D16" s="21" t="s">
        <v>93</v>
      </c>
      <c r="E16" s="21" t="s">
        <v>103</v>
      </c>
      <c r="F16" s="21" t="s">
        <v>102</v>
      </c>
      <c r="G16" s="21" t="s">
        <v>105</v>
      </c>
      <c r="H16" s="21" t="s">
        <v>100</v>
      </c>
      <c r="I16" s="21" t="s">
        <v>101</v>
      </c>
      <c r="J16" s="21" t="s">
        <v>230</v>
      </c>
      <c r="L16" s="90"/>
    </row>
    <row r="17" spans="1:10" ht="16" customHeight="1" x14ac:dyDescent="0.35">
      <c r="A17" s="196"/>
      <c r="B17" s="197"/>
      <c r="C17" s="178"/>
      <c r="D17" s="136"/>
      <c r="E17" s="198"/>
      <c r="F17" s="199" t="str">
        <f>IF(OR(D17=0,D17=""),"",E17/D17)</f>
        <v/>
      </c>
      <c r="G17" s="179" t="str">
        <f t="shared" ref="G17:G47" si="0">IF(F17="","",IF(F17&gt;=$B$4,"Yes", "No"))</f>
        <v/>
      </c>
      <c r="H17" s="139"/>
      <c r="I17" s="200" t="str">
        <f t="shared" ref="I17:I47" si="1">IF(OR(D17=0,D17=""),"",$H17/D17)</f>
        <v/>
      </c>
      <c r="J17" s="181" t="str">
        <f t="shared" ref="J17:J47" si="2">IF(H17="","",IF(I17&gt;=$B$6,"Yes", "No"))</f>
        <v/>
      </c>
    </row>
    <row r="18" spans="1:10" ht="16" customHeight="1" x14ac:dyDescent="0.35">
      <c r="A18" s="196"/>
      <c r="B18" s="197"/>
      <c r="C18" s="178"/>
      <c r="D18" s="136"/>
      <c r="E18" s="198"/>
      <c r="F18" s="199" t="str">
        <f t="shared" ref="F18:F47" si="3">IF(OR(D18=0,D18=""),"",E18/D18)</f>
        <v/>
      </c>
      <c r="G18" s="179" t="str">
        <f t="shared" si="0"/>
        <v/>
      </c>
      <c r="H18" s="139"/>
      <c r="I18" s="200" t="str">
        <f t="shared" si="1"/>
        <v/>
      </c>
      <c r="J18" s="181" t="str">
        <f t="shared" si="2"/>
        <v/>
      </c>
    </row>
    <row r="19" spans="1:10" ht="16" customHeight="1" x14ac:dyDescent="0.35">
      <c r="A19" s="196"/>
      <c r="B19" s="197"/>
      <c r="C19" s="178"/>
      <c r="D19" s="136"/>
      <c r="E19" s="198"/>
      <c r="F19" s="199" t="str">
        <f t="shared" si="3"/>
        <v/>
      </c>
      <c r="G19" s="179" t="str">
        <f t="shared" si="0"/>
        <v/>
      </c>
      <c r="H19" s="139"/>
      <c r="I19" s="200" t="str">
        <f t="shared" si="1"/>
        <v/>
      </c>
      <c r="J19" s="181" t="str">
        <f t="shared" si="2"/>
        <v/>
      </c>
    </row>
    <row r="20" spans="1:10" ht="16" customHeight="1" x14ac:dyDescent="0.35">
      <c r="A20" s="196"/>
      <c r="B20" s="197"/>
      <c r="C20" s="178"/>
      <c r="D20" s="136"/>
      <c r="E20" s="198"/>
      <c r="F20" s="199" t="str">
        <f t="shared" si="3"/>
        <v/>
      </c>
      <c r="G20" s="179" t="str">
        <f t="shared" si="0"/>
        <v/>
      </c>
      <c r="H20" s="139"/>
      <c r="I20" s="200" t="str">
        <f t="shared" si="1"/>
        <v/>
      </c>
      <c r="J20" s="181" t="str">
        <f t="shared" si="2"/>
        <v/>
      </c>
    </row>
    <row r="21" spans="1:10" ht="16" customHeight="1" x14ac:dyDescent="0.35">
      <c r="A21" s="196"/>
      <c r="B21" s="197"/>
      <c r="C21" s="178"/>
      <c r="D21" s="136"/>
      <c r="E21" s="198"/>
      <c r="F21" s="199" t="str">
        <f t="shared" si="3"/>
        <v/>
      </c>
      <c r="G21" s="179" t="str">
        <f t="shared" si="0"/>
        <v/>
      </c>
      <c r="H21" s="139"/>
      <c r="I21" s="200" t="str">
        <f t="shared" si="1"/>
        <v/>
      </c>
      <c r="J21" s="181" t="str">
        <f t="shared" si="2"/>
        <v/>
      </c>
    </row>
    <row r="22" spans="1:10" ht="16" customHeight="1" x14ac:dyDescent="0.35">
      <c r="A22" s="196"/>
      <c r="B22" s="197"/>
      <c r="C22" s="178"/>
      <c r="D22" s="136"/>
      <c r="E22" s="198"/>
      <c r="F22" s="199" t="str">
        <f t="shared" si="3"/>
        <v/>
      </c>
      <c r="G22" s="179" t="str">
        <f t="shared" si="0"/>
        <v/>
      </c>
      <c r="H22" s="139"/>
      <c r="I22" s="200" t="str">
        <f t="shared" si="1"/>
        <v/>
      </c>
      <c r="J22" s="181" t="str">
        <f t="shared" si="2"/>
        <v/>
      </c>
    </row>
    <row r="23" spans="1:10" ht="16" customHeight="1" x14ac:dyDescent="0.35">
      <c r="A23" s="196"/>
      <c r="B23" s="197"/>
      <c r="C23" s="178"/>
      <c r="D23" s="136"/>
      <c r="E23" s="198"/>
      <c r="F23" s="199" t="str">
        <f t="shared" si="3"/>
        <v/>
      </c>
      <c r="G23" s="179" t="str">
        <f t="shared" si="0"/>
        <v/>
      </c>
      <c r="H23" s="139"/>
      <c r="I23" s="200" t="str">
        <f t="shared" si="1"/>
        <v/>
      </c>
      <c r="J23" s="181" t="str">
        <f t="shared" si="2"/>
        <v/>
      </c>
    </row>
    <row r="24" spans="1:10" ht="16" customHeight="1" x14ac:dyDescent="0.35">
      <c r="A24" s="196"/>
      <c r="B24" s="197"/>
      <c r="C24" s="178"/>
      <c r="D24" s="136"/>
      <c r="E24" s="198"/>
      <c r="F24" s="199" t="str">
        <f t="shared" si="3"/>
        <v/>
      </c>
      <c r="G24" s="179" t="str">
        <f t="shared" si="0"/>
        <v/>
      </c>
      <c r="H24" s="139"/>
      <c r="I24" s="200" t="str">
        <f t="shared" si="1"/>
        <v/>
      </c>
      <c r="J24" s="181" t="str">
        <f t="shared" si="2"/>
        <v/>
      </c>
    </row>
    <row r="25" spans="1:10" ht="16" customHeight="1" x14ac:dyDescent="0.35">
      <c r="A25" s="196"/>
      <c r="B25" s="197"/>
      <c r="C25" s="178"/>
      <c r="D25" s="136"/>
      <c r="E25" s="198"/>
      <c r="F25" s="199" t="str">
        <f t="shared" si="3"/>
        <v/>
      </c>
      <c r="G25" s="179" t="str">
        <f t="shared" si="0"/>
        <v/>
      </c>
      <c r="H25" s="139"/>
      <c r="I25" s="200" t="str">
        <f t="shared" si="1"/>
        <v/>
      </c>
      <c r="J25" s="181" t="str">
        <f t="shared" si="2"/>
        <v/>
      </c>
    </row>
    <row r="26" spans="1:10" ht="16" customHeight="1" x14ac:dyDescent="0.35">
      <c r="A26" s="196"/>
      <c r="B26" s="197"/>
      <c r="C26" s="178"/>
      <c r="D26" s="136"/>
      <c r="E26" s="198"/>
      <c r="F26" s="199" t="str">
        <f t="shared" si="3"/>
        <v/>
      </c>
      <c r="G26" s="179" t="str">
        <f t="shared" si="0"/>
        <v/>
      </c>
      <c r="H26" s="139"/>
      <c r="I26" s="200" t="str">
        <f t="shared" si="1"/>
        <v/>
      </c>
      <c r="J26" s="181" t="str">
        <f t="shared" si="2"/>
        <v/>
      </c>
    </row>
    <row r="27" spans="1:10" ht="16" customHeight="1" x14ac:dyDescent="0.35">
      <c r="A27" s="196"/>
      <c r="B27" s="197"/>
      <c r="C27" s="178"/>
      <c r="D27" s="136"/>
      <c r="E27" s="198"/>
      <c r="F27" s="199" t="str">
        <f t="shared" si="3"/>
        <v/>
      </c>
      <c r="G27" s="179" t="str">
        <f t="shared" si="0"/>
        <v/>
      </c>
      <c r="H27" s="139"/>
      <c r="I27" s="200" t="str">
        <f t="shared" si="1"/>
        <v/>
      </c>
      <c r="J27" s="181" t="str">
        <f t="shared" si="2"/>
        <v/>
      </c>
    </row>
    <row r="28" spans="1:10" ht="16" customHeight="1" x14ac:dyDescent="0.35">
      <c r="A28" s="196"/>
      <c r="B28" s="197"/>
      <c r="C28" s="178"/>
      <c r="D28" s="136"/>
      <c r="E28" s="198"/>
      <c r="F28" s="199" t="str">
        <f t="shared" si="3"/>
        <v/>
      </c>
      <c r="G28" s="179" t="str">
        <f t="shared" si="0"/>
        <v/>
      </c>
      <c r="H28" s="139"/>
      <c r="I28" s="200" t="str">
        <f t="shared" si="1"/>
        <v/>
      </c>
      <c r="J28" s="181" t="str">
        <f t="shared" si="2"/>
        <v/>
      </c>
    </row>
    <row r="29" spans="1:10" ht="16" customHeight="1" x14ac:dyDescent="0.35">
      <c r="A29" s="196"/>
      <c r="B29" s="197"/>
      <c r="C29" s="178"/>
      <c r="D29" s="136"/>
      <c r="E29" s="198"/>
      <c r="F29" s="199" t="str">
        <f t="shared" si="3"/>
        <v/>
      </c>
      <c r="G29" s="179" t="str">
        <f t="shared" si="0"/>
        <v/>
      </c>
      <c r="H29" s="139"/>
      <c r="I29" s="200" t="str">
        <f t="shared" si="1"/>
        <v/>
      </c>
      <c r="J29" s="181" t="str">
        <f t="shared" si="2"/>
        <v/>
      </c>
    </row>
    <row r="30" spans="1:10" ht="16" customHeight="1" x14ac:dyDescent="0.35">
      <c r="A30" s="196"/>
      <c r="B30" s="197"/>
      <c r="C30" s="178"/>
      <c r="D30" s="136"/>
      <c r="E30" s="198"/>
      <c r="F30" s="199" t="str">
        <f t="shared" si="3"/>
        <v/>
      </c>
      <c r="G30" s="179" t="str">
        <f t="shared" si="0"/>
        <v/>
      </c>
      <c r="H30" s="139"/>
      <c r="I30" s="200" t="str">
        <f t="shared" si="1"/>
        <v/>
      </c>
      <c r="J30" s="181" t="str">
        <f t="shared" si="2"/>
        <v/>
      </c>
    </row>
    <row r="31" spans="1:10" ht="16" customHeight="1" x14ac:dyDescent="0.35">
      <c r="A31" s="196"/>
      <c r="B31" s="197"/>
      <c r="C31" s="178"/>
      <c r="D31" s="136"/>
      <c r="E31" s="198"/>
      <c r="F31" s="199" t="str">
        <f t="shared" si="3"/>
        <v/>
      </c>
      <c r="G31" s="179" t="str">
        <f t="shared" si="0"/>
        <v/>
      </c>
      <c r="H31" s="139"/>
      <c r="I31" s="200" t="str">
        <f t="shared" si="1"/>
        <v/>
      </c>
      <c r="J31" s="181" t="str">
        <f t="shared" si="2"/>
        <v/>
      </c>
    </row>
    <row r="32" spans="1:10" ht="16" customHeight="1" x14ac:dyDescent="0.35">
      <c r="A32" s="196"/>
      <c r="B32" s="197"/>
      <c r="C32" s="178"/>
      <c r="D32" s="136"/>
      <c r="E32" s="198"/>
      <c r="F32" s="199" t="str">
        <f t="shared" si="3"/>
        <v/>
      </c>
      <c r="G32" s="179" t="str">
        <f t="shared" si="0"/>
        <v/>
      </c>
      <c r="H32" s="139"/>
      <c r="I32" s="200" t="str">
        <f t="shared" si="1"/>
        <v/>
      </c>
      <c r="J32" s="181" t="str">
        <f t="shared" si="2"/>
        <v/>
      </c>
    </row>
    <row r="33" spans="1:10" ht="16" customHeight="1" x14ac:dyDescent="0.35">
      <c r="A33" s="196"/>
      <c r="B33" s="197"/>
      <c r="C33" s="178"/>
      <c r="D33" s="136"/>
      <c r="E33" s="198"/>
      <c r="F33" s="199" t="str">
        <f t="shared" si="3"/>
        <v/>
      </c>
      <c r="G33" s="179" t="str">
        <f t="shared" si="0"/>
        <v/>
      </c>
      <c r="H33" s="139"/>
      <c r="I33" s="200" t="str">
        <f t="shared" si="1"/>
        <v/>
      </c>
      <c r="J33" s="181" t="str">
        <f t="shared" si="2"/>
        <v/>
      </c>
    </row>
    <row r="34" spans="1:10" ht="16" customHeight="1" x14ac:dyDescent="0.35">
      <c r="A34" s="196"/>
      <c r="B34" s="197"/>
      <c r="C34" s="178"/>
      <c r="D34" s="136"/>
      <c r="E34" s="198"/>
      <c r="F34" s="199" t="str">
        <f t="shared" si="3"/>
        <v/>
      </c>
      <c r="G34" s="179" t="str">
        <f t="shared" si="0"/>
        <v/>
      </c>
      <c r="H34" s="139"/>
      <c r="I34" s="200" t="str">
        <f t="shared" si="1"/>
        <v/>
      </c>
      <c r="J34" s="181" t="str">
        <f t="shared" si="2"/>
        <v/>
      </c>
    </row>
    <row r="35" spans="1:10" ht="16" customHeight="1" x14ac:dyDescent="0.35">
      <c r="A35" s="196"/>
      <c r="B35" s="197"/>
      <c r="C35" s="178"/>
      <c r="D35" s="136"/>
      <c r="E35" s="198"/>
      <c r="F35" s="199" t="str">
        <f t="shared" si="3"/>
        <v/>
      </c>
      <c r="G35" s="179" t="str">
        <f t="shared" si="0"/>
        <v/>
      </c>
      <c r="H35" s="139"/>
      <c r="I35" s="200" t="str">
        <f t="shared" si="1"/>
        <v/>
      </c>
      <c r="J35" s="181" t="str">
        <f t="shared" si="2"/>
        <v/>
      </c>
    </row>
    <row r="36" spans="1:10" ht="16" customHeight="1" x14ac:dyDescent="0.35">
      <c r="A36" s="196"/>
      <c r="B36" s="197"/>
      <c r="C36" s="178"/>
      <c r="D36" s="136"/>
      <c r="E36" s="198"/>
      <c r="F36" s="199" t="str">
        <f t="shared" si="3"/>
        <v/>
      </c>
      <c r="G36" s="179" t="str">
        <f t="shared" si="0"/>
        <v/>
      </c>
      <c r="H36" s="139"/>
      <c r="I36" s="200" t="str">
        <f t="shared" si="1"/>
        <v/>
      </c>
      <c r="J36" s="181" t="str">
        <f t="shared" si="2"/>
        <v/>
      </c>
    </row>
    <row r="37" spans="1:10" ht="16" customHeight="1" x14ac:dyDescent="0.35">
      <c r="A37" s="196"/>
      <c r="B37" s="197"/>
      <c r="C37" s="178"/>
      <c r="D37" s="136"/>
      <c r="E37" s="198"/>
      <c r="F37" s="199" t="str">
        <f t="shared" si="3"/>
        <v/>
      </c>
      <c r="G37" s="179" t="str">
        <f t="shared" si="0"/>
        <v/>
      </c>
      <c r="H37" s="139"/>
      <c r="I37" s="200" t="str">
        <f t="shared" si="1"/>
        <v/>
      </c>
      <c r="J37" s="181" t="str">
        <f t="shared" si="2"/>
        <v/>
      </c>
    </row>
    <row r="38" spans="1:10" ht="16" customHeight="1" x14ac:dyDescent="0.35">
      <c r="A38" s="196"/>
      <c r="B38" s="197"/>
      <c r="C38" s="178"/>
      <c r="D38" s="136"/>
      <c r="E38" s="198"/>
      <c r="F38" s="199" t="str">
        <f t="shared" si="3"/>
        <v/>
      </c>
      <c r="G38" s="179" t="str">
        <f t="shared" si="0"/>
        <v/>
      </c>
      <c r="H38" s="139"/>
      <c r="I38" s="200" t="str">
        <f t="shared" si="1"/>
        <v/>
      </c>
      <c r="J38" s="181" t="str">
        <f t="shared" si="2"/>
        <v/>
      </c>
    </row>
    <row r="39" spans="1:10" ht="16" customHeight="1" x14ac:dyDescent="0.35">
      <c r="A39" s="196"/>
      <c r="B39" s="197"/>
      <c r="C39" s="178"/>
      <c r="D39" s="136"/>
      <c r="E39" s="198"/>
      <c r="F39" s="199" t="str">
        <f t="shared" si="3"/>
        <v/>
      </c>
      <c r="G39" s="179" t="str">
        <f t="shared" si="0"/>
        <v/>
      </c>
      <c r="H39" s="139"/>
      <c r="I39" s="200" t="str">
        <f t="shared" si="1"/>
        <v/>
      </c>
      <c r="J39" s="181" t="str">
        <f t="shared" si="2"/>
        <v/>
      </c>
    </row>
    <row r="40" spans="1:10" ht="16" customHeight="1" x14ac:dyDescent="0.35">
      <c r="A40" s="196"/>
      <c r="B40" s="197"/>
      <c r="C40" s="178"/>
      <c r="D40" s="136"/>
      <c r="E40" s="198"/>
      <c r="F40" s="199" t="str">
        <f t="shared" si="3"/>
        <v/>
      </c>
      <c r="G40" s="179" t="str">
        <f t="shared" si="0"/>
        <v/>
      </c>
      <c r="H40" s="139"/>
      <c r="I40" s="200" t="str">
        <f t="shared" si="1"/>
        <v/>
      </c>
      <c r="J40" s="181" t="str">
        <f t="shared" si="2"/>
        <v/>
      </c>
    </row>
    <row r="41" spans="1:10" ht="16" customHeight="1" x14ac:dyDescent="0.35">
      <c r="A41" s="196"/>
      <c r="B41" s="197"/>
      <c r="C41" s="178"/>
      <c r="D41" s="136"/>
      <c r="E41" s="198"/>
      <c r="F41" s="199" t="str">
        <f t="shared" si="3"/>
        <v/>
      </c>
      <c r="G41" s="179" t="str">
        <f t="shared" si="0"/>
        <v/>
      </c>
      <c r="H41" s="139"/>
      <c r="I41" s="200" t="str">
        <f t="shared" si="1"/>
        <v/>
      </c>
      <c r="J41" s="181" t="str">
        <f t="shared" si="2"/>
        <v/>
      </c>
    </row>
    <row r="42" spans="1:10" ht="16" customHeight="1" x14ac:dyDescent="0.35">
      <c r="A42" s="196"/>
      <c r="B42" s="197"/>
      <c r="C42" s="178"/>
      <c r="D42" s="136"/>
      <c r="E42" s="198"/>
      <c r="F42" s="199" t="str">
        <f t="shared" si="3"/>
        <v/>
      </c>
      <c r="G42" s="179" t="str">
        <f t="shared" si="0"/>
        <v/>
      </c>
      <c r="H42" s="139"/>
      <c r="I42" s="200" t="str">
        <f t="shared" si="1"/>
        <v/>
      </c>
      <c r="J42" s="181" t="str">
        <f t="shared" si="2"/>
        <v/>
      </c>
    </row>
    <row r="43" spans="1:10" ht="16" customHeight="1" x14ac:dyDescent="0.35">
      <c r="A43" s="196"/>
      <c r="B43" s="197"/>
      <c r="C43" s="178"/>
      <c r="D43" s="136"/>
      <c r="E43" s="198"/>
      <c r="F43" s="199" t="str">
        <f t="shared" si="3"/>
        <v/>
      </c>
      <c r="G43" s="179" t="str">
        <f t="shared" si="0"/>
        <v/>
      </c>
      <c r="H43" s="139"/>
      <c r="I43" s="200" t="str">
        <f t="shared" si="1"/>
        <v/>
      </c>
      <c r="J43" s="181" t="str">
        <f t="shared" si="2"/>
        <v/>
      </c>
    </row>
    <row r="44" spans="1:10" ht="16" customHeight="1" x14ac:dyDescent="0.35">
      <c r="A44" s="196"/>
      <c r="B44" s="197"/>
      <c r="C44" s="178"/>
      <c r="D44" s="136"/>
      <c r="E44" s="198"/>
      <c r="F44" s="199" t="str">
        <f t="shared" si="3"/>
        <v/>
      </c>
      <c r="G44" s="179" t="str">
        <f t="shared" si="0"/>
        <v/>
      </c>
      <c r="H44" s="139"/>
      <c r="I44" s="200" t="str">
        <f t="shared" si="1"/>
        <v/>
      </c>
      <c r="J44" s="181" t="str">
        <f t="shared" si="2"/>
        <v/>
      </c>
    </row>
    <row r="45" spans="1:10" ht="16" customHeight="1" x14ac:dyDescent="0.35">
      <c r="A45" s="196"/>
      <c r="B45" s="197"/>
      <c r="C45" s="178"/>
      <c r="D45" s="136"/>
      <c r="E45" s="198"/>
      <c r="F45" s="199" t="str">
        <f t="shared" si="3"/>
        <v/>
      </c>
      <c r="G45" s="179" t="str">
        <f t="shared" si="0"/>
        <v/>
      </c>
      <c r="H45" s="139"/>
      <c r="I45" s="200" t="str">
        <f t="shared" si="1"/>
        <v/>
      </c>
      <c r="J45" s="181" t="str">
        <f t="shared" si="2"/>
        <v/>
      </c>
    </row>
    <row r="46" spans="1:10" ht="16" customHeight="1" x14ac:dyDescent="0.35">
      <c r="A46" s="196"/>
      <c r="B46" s="197"/>
      <c r="C46" s="178"/>
      <c r="D46" s="136"/>
      <c r="E46" s="198"/>
      <c r="F46" s="199" t="str">
        <f t="shared" si="3"/>
        <v/>
      </c>
      <c r="G46" s="179" t="str">
        <f t="shared" si="0"/>
        <v/>
      </c>
      <c r="H46" s="139"/>
      <c r="I46" s="200" t="str">
        <f t="shared" si="1"/>
        <v/>
      </c>
      <c r="J46" s="181" t="str">
        <f t="shared" si="2"/>
        <v/>
      </c>
    </row>
    <row r="47" spans="1:10" ht="16" customHeight="1" x14ac:dyDescent="0.35">
      <c r="A47" s="196"/>
      <c r="B47" s="197"/>
      <c r="C47" s="178"/>
      <c r="D47" s="136"/>
      <c r="E47" s="198"/>
      <c r="F47" s="199" t="str">
        <f t="shared" si="3"/>
        <v/>
      </c>
      <c r="G47" s="179" t="str">
        <f t="shared" si="0"/>
        <v/>
      </c>
      <c r="H47" s="139"/>
      <c r="I47" s="200" t="str">
        <f t="shared" si="1"/>
        <v/>
      </c>
      <c r="J47" s="181" t="str">
        <f t="shared" si="2"/>
        <v/>
      </c>
    </row>
    <row r="48" spans="1:10" x14ac:dyDescent="0.35">
      <c r="A48" s="62" t="s">
        <v>234</v>
      </c>
    </row>
  </sheetData>
  <phoneticPr fontId="8" type="noConversion"/>
  <dataValidations xWindow="186" yWindow="327" count="14">
    <dataValidation type="list" allowBlank="1" showInputMessage="1" showErrorMessage="1" sqref="B7" xr:uid="{00000000-0002-0000-0C00-000000000000}">
      <formula1>District</formula1>
    </dataValidation>
    <dataValidation type="list" allowBlank="1" showInputMessage="1" showErrorMessage="1" sqref="B10" xr:uid="{00000000-0002-0000-0C00-000001000000}">
      <formula1>"Select --&gt;,Smaller, Larger"</formula1>
    </dataValidation>
    <dataValidation type="list" allowBlank="1" showInputMessage="1" showErrorMessage="1" sqref="B8" xr:uid="{00000000-0002-0000-0C00-000002000000}">
      <formula1>"Select --&gt;,Elementary, Middle, High, Other"</formula1>
    </dataValidation>
    <dataValidation type="list" allowBlank="1" showDropDown="1" showInputMessage="1" showErrorMessage="1" sqref="B5:B6 B3" xr:uid="{00000000-0002-0000-0C00-000003000000}">
      <formula1>"+++++++++++++++++"</formula1>
    </dataValidation>
    <dataValidation type="list" allowBlank="1" showDropDown="1" showInputMessage="1" showErrorMessage="1" sqref="B4" xr:uid="{00000000-0002-0000-0C00-000004000000}">
      <formula1>"++++++++++++++++++"</formula1>
    </dataValidation>
    <dataValidation allowBlank="1" showInputMessage="1" showErrorMessage="1" prompt="enter grade span, if &quot;other&quot;" sqref="B9" xr:uid="{00000000-0002-0000-0C00-000005000000}"/>
    <dataValidation allowBlank="1" showInputMessage="1" showErrorMessage="1" prompt="this cell auto-fills" sqref="G17:G47 J17:J47" xr:uid="{00000000-0002-0000-0C00-000006000000}"/>
    <dataValidation allowBlank="1" showInputMessage="1" showErrorMessage="1" prompt="enter name of school" sqref="A17:A47" xr:uid="{00000000-0002-0000-0C00-000007000000}"/>
    <dataValidation allowBlank="1" showInputMessage="1" showErrorMessage="1" prompt="enter state school ID number" sqref="B17:B47" xr:uid="{00000000-0002-0000-0C00-000008000000}"/>
    <dataValidation allowBlank="1" showInputMessage="1" showErrorMessage="1" prompt="enter actual grade levels" sqref="C17:C47" xr:uid="{00000000-0002-0000-0C00-000009000000}"/>
    <dataValidation allowBlank="1" showInputMessage="1" showErrorMessage="1" prompt="enter number of students enrolled" sqref="D17:D47" xr:uid="{00000000-0002-0000-0C00-00000A000000}"/>
    <dataValidation allowBlank="1" showInputMessage="1" showErrorMessage="1" prompt="enter Staff Salaries Excluding Longevity" sqref="E17:E47" xr:uid="{00000000-0002-0000-0C00-00000B000000}"/>
    <dataValidation allowBlank="1" showInputMessage="1" showErrorMessage="1" prompt="enter School Allocation for Instructional Supplies &amp; Curriculum Materials" sqref="H17:H47" xr:uid="{00000000-0002-0000-0C00-00000C000000}"/>
    <dataValidation type="list" allowBlank="1" showDropDown="1" showInputMessage="1" showErrorMessage="1" prompt="this cell auto-fills" sqref="F17:F47 I17:I47" xr:uid="{00000000-0002-0000-0C00-00000D000000}">
      <formula1>"+++++++++++++++++"</formula1>
    </dataValidation>
  </dataValidations>
  <printOptions horizontalCentered="1"/>
  <pageMargins left="0.25" right="0.25" top="0.75" bottom="0.5" header="0" footer="0"/>
  <pageSetup scale="75" orientation="landscape" r:id="rId1"/>
  <headerFooter>
    <oddHeader>&amp;L&amp;G&amp;R&amp;"Times New Roman,Bold"&amp;18Report of Comparability
&amp;14in the Distribution of State &amp;&amp; Local Funds</oddHeader>
    <oddFooter>&amp;L&amp;"Times New Roman,Regular"&amp;9Form # 05-12-021
Alaska Department of Education &amp;&amp; Early Development&amp;R&amp;"Times New Roman,Regular"&amp;9&amp;A
Page &amp;P of &amp;N</oddFooter>
  </headerFooter>
  <legacyDrawingHF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L48"/>
  <sheetViews>
    <sheetView showGridLines="0" zoomScale="80" zoomScaleNormal="80" workbookViewId="0"/>
  </sheetViews>
  <sheetFormatPr defaultColWidth="9.1796875" defaultRowHeight="15.5" x14ac:dyDescent="0.35"/>
  <cols>
    <col min="1" max="1" width="50.54296875" style="2" customWidth="1"/>
    <col min="2" max="2" width="14.1796875" style="2" customWidth="1"/>
    <col min="3" max="3" width="10.81640625" style="2" customWidth="1"/>
    <col min="4" max="4" width="12.54296875" style="2" customWidth="1"/>
    <col min="5" max="5" width="15.1796875" style="2" customWidth="1"/>
    <col min="6" max="6" width="12.1796875" style="2" customWidth="1"/>
    <col min="7" max="7" width="12.54296875" style="2" customWidth="1"/>
    <col min="8" max="8" width="20.81640625" style="2" customWidth="1"/>
    <col min="9" max="9" width="20" style="2" customWidth="1"/>
    <col min="10" max="10" width="11.54296875" style="2" customWidth="1"/>
    <col min="11" max="16384" width="9.1796875" style="2"/>
  </cols>
  <sheetData>
    <row r="1" spans="1:12" s="4" customFormat="1" ht="36" customHeight="1" x14ac:dyDescent="0.25">
      <c r="A1" s="13" t="s">
        <v>150</v>
      </c>
      <c r="B1" s="14"/>
      <c r="C1" s="14"/>
      <c r="D1" s="14"/>
      <c r="E1" s="14"/>
      <c r="F1" s="14"/>
      <c r="G1" s="14"/>
      <c r="H1" s="14"/>
      <c r="I1" s="14"/>
      <c r="J1" s="15"/>
    </row>
    <row r="2" spans="1:12" s="12" customFormat="1" ht="27" customHeight="1" x14ac:dyDescent="0.35">
      <c r="A2" s="53" t="s">
        <v>130</v>
      </c>
      <c r="B2"/>
      <c r="C2"/>
      <c r="D2"/>
      <c r="E2"/>
      <c r="F2"/>
      <c r="G2"/>
      <c r="H2" s="32"/>
      <c r="I2" s="31"/>
      <c r="J2" s="32"/>
    </row>
    <row r="3" spans="1:12" s="12" customFormat="1" ht="15" x14ac:dyDescent="0.35">
      <c r="A3" s="204" t="s">
        <v>131</v>
      </c>
      <c r="B3" s="205">
        <f>$F$46*0.9</f>
        <v>0</v>
      </c>
      <c r="C3"/>
      <c r="D3"/>
      <c r="E3"/>
      <c r="F3"/>
      <c r="G3"/>
      <c r="H3" s="32"/>
      <c r="I3" s="31"/>
      <c r="J3" s="32"/>
    </row>
    <row r="4" spans="1:12" s="12" customFormat="1" ht="29" x14ac:dyDescent="0.35">
      <c r="A4" s="204" t="s">
        <v>132</v>
      </c>
      <c r="B4" s="205">
        <f>$F$46*1.1</f>
        <v>0</v>
      </c>
      <c r="C4"/>
      <c r="D4"/>
      <c r="E4"/>
      <c r="F4"/>
      <c r="G4"/>
      <c r="H4" s="32"/>
      <c r="I4" s="31"/>
      <c r="J4" s="32"/>
    </row>
    <row r="5" spans="1:12" s="12" customFormat="1" ht="29" x14ac:dyDescent="0.35">
      <c r="A5" s="204" t="s">
        <v>127</v>
      </c>
      <c r="B5" s="206">
        <f>$I$47*0.9</f>
        <v>0</v>
      </c>
      <c r="C5"/>
      <c r="D5"/>
      <c r="E5"/>
      <c r="F5"/>
      <c r="G5"/>
      <c r="H5" s="32"/>
      <c r="I5" s="31"/>
      <c r="J5" s="32"/>
    </row>
    <row r="6" spans="1:12" s="12" customFormat="1" ht="29" x14ac:dyDescent="0.35">
      <c r="A6" s="204" t="s">
        <v>128</v>
      </c>
      <c r="B6" s="206">
        <f>$I$47*1.1</f>
        <v>0</v>
      </c>
      <c r="C6"/>
      <c r="D6"/>
      <c r="E6"/>
      <c r="F6"/>
      <c r="G6"/>
      <c r="H6" s="32"/>
      <c r="I6" s="31"/>
      <c r="J6" s="32"/>
    </row>
    <row r="7" spans="1:12" s="12" customFormat="1" ht="27" customHeight="1" x14ac:dyDescent="0.35">
      <c r="A7" s="85" t="s">
        <v>14</v>
      </c>
      <c r="B7" s="84" t="s">
        <v>68</v>
      </c>
      <c r="C7" s="129"/>
      <c r="D7" s="129"/>
      <c r="E7"/>
      <c r="F7"/>
      <c r="G7"/>
      <c r="H7"/>
      <c r="I7"/>
      <c r="J7"/>
    </row>
    <row r="8" spans="1:12" s="12" customFormat="1" ht="20.25" customHeight="1" x14ac:dyDescent="0.35">
      <c r="A8" s="85" t="s">
        <v>227</v>
      </c>
      <c r="B8" s="131" t="s">
        <v>89</v>
      </c>
      <c r="C8" s="18"/>
      <c r="D8" s="18"/>
      <c r="E8"/>
      <c r="F8"/>
      <c r="G8"/>
      <c r="H8"/>
      <c r="I8"/>
      <c r="J8"/>
    </row>
    <row r="9" spans="1:12" s="12" customFormat="1" ht="21" customHeight="1" x14ac:dyDescent="0.35">
      <c r="A9" s="85" t="s">
        <v>164</v>
      </c>
      <c r="B9" s="173"/>
      <c r="C9" s="173"/>
      <c r="D9" s="173"/>
      <c r="E9"/>
      <c r="F9"/>
      <c r="G9"/>
      <c r="H9"/>
      <c r="I9"/>
      <c r="J9"/>
    </row>
    <row r="10" spans="1:12" s="12" customFormat="1" ht="36" customHeight="1" x14ac:dyDescent="0.35">
      <c r="A10" s="191" t="s">
        <v>223</v>
      </c>
      <c r="B10" s="133" t="s">
        <v>89</v>
      </c>
      <c r="C10" s="131"/>
      <c r="D10" s="131"/>
      <c r="E10"/>
      <c r="F10"/>
      <c r="G10"/>
      <c r="H10"/>
      <c r="I10"/>
      <c r="J10"/>
    </row>
    <row r="11" spans="1:12" s="4" customFormat="1" ht="22.5" customHeight="1" x14ac:dyDescent="0.35">
      <c r="A11" s="207" t="s">
        <v>190</v>
      </c>
      <c r="B11" s="33"/>
      <c r="C11" s="33"/>
      <c r="D11" s="33"/>
      <c r="E11"/>
      <c r="F11"/>
      <c r="G11"/>
      <c r="H11"/>
      <c r="I11"/>
      <c r="J11"/>
    </row>
    <row r="12" spans="1:12" x14ac:dyDescent="0.35">
      <c r="A12" s="34" t="s">
        <v>90</v>
      </c>
      <c r="B12" s="34"/>
      <c r="C12" s="34"/>
      <c r="D12" s="34"/>
      <c r="E12"/>
      <c r="F12"/>
      <c r="G12"/>
      <c r="H12"/>
      <c r="I12"/>
      <c r="J12"/>
    </row>
    <row r="13" spans="1:12" ht="18" customHeight="1" x14ac:dyDescent="0.35">
      <c r="A13" s="35" t="s">
        <v>91</v>
      </c>
      <c r="B13" s="34"/>
      <c r="C13" s="34"/>
      <c r="D13" s="34"/>
      <c r="E13"/>
      <c r="F13"/>
      <c r="G13"/>
      <c r="H13"/>
      <c r="I13"/>
      <c r="J13"/>
    </row>
    <row r="14" spans="1:12" ht="18" customHeight="1" x14ac:dyDescent="0.35">
      <c r="A14" s="35" t="s">
        <v>92</v>
      </c>
      <c r="B14" s="34"/>
      <c r="C14" s="34"/>
      <c r="D14" s="34"/>
      <c r="E14"/>
      <c r="F14"/>
      <c r="G14"/>
      <c r="H14"/>
      <c r="I14"/>
      <c r="J14"/>
    </row>
    <row r="15" spans="1:12" s="4" customFormat="1" ht="42" customHeight="1" x14ac:dyDescent="0.25">
      <c r="A15" s="185" t="s">
        <v>235</v>
      </c>
      <c r="B15" s="175"/>
      <c r="C15" s="175"/>
      <c r="D15" s="175"/>
      <c r="E15" s="175"/>
      <c r="F15"/>
      <c r="G15"/>
      <c r="H15"/>
      <c r="I15"/>
      <c r="J15"/>
    </row>
    <row r="16" spans="1:12" s="4" customFormat="1" ht="42" customHeight="1" x14ac:dyDescent="0.25">
      <c r="A16" s="20" t="s">
        <v>6</v>
      </c>
      <c r="B16" s="21" t="s">
        <v>97</v>
      </c>
      <c r="C16" s="21" t="s">
        <v>94</v>
      </c>
      <c r="D16" s="21" t="s">
        <v>93</v>
      </c>
      <c r="E16" s="21" t="s">
        <v>103</v>
      </c>
      <c r="F16" s="21" t="s">
        <v>102</v>
      </c>
      <c r="G16" s="21" t="s">
        <v>105</v>
      </c>
      <c r="H16" s="21" t="s">
        <v>100</v>
      </c>
      <c r="I16" s="21" t="s">
        <v>101</v>
      </c>
      <c r="J16" s="21" t="s">
        <v>230</v>
      </c>
      <c r="L16" s="3"/>
    </row>
    <row r="17" spans="1:10" ht="16" customHeight="1" x14ac:dyDescent="0.35">
      <c r="A17" s="196"/>
      <c r="B17" s="197"/>
      <c r="C17" s="178"/>
      <c r="D17" s="136"/>
      <c r="E17" s="198"/>
      <c r="F17" s="199" t="str">
        <f>IF(OR(D17=0,D17=""),"",E17/D17)</f>
        <v/>
      </c>
      <c r="G17" s="179" t="str">
        <f>IF(F17="","",IF(AND(F17&gt;=$B$3,F17&lt;=$B$4),"Yes", "No"))</f>
        <v/>
      </c>
      <c r="H17" s="139"/>
      <c r="I17" s="152" t="str">
        <f t="shared" ref="I17:I44" si="0">IF(OR(D17=0,D17=""),"",$H17/D17)</f>
        <v/>
      </c>
      <c r="J17" s="179" t="str">
        <f>IF(H17="","",IF(AND(I17&gt;=$B$5,I17&lt;=$B$6),"Yes","No"))</f>
        <v/>
      </c>
    </row>
    <row r="18" spans="1:10" ht="16" customHeight="1" x14ac:dyDescent="0.35">
      <c r="A18" s="196"/>
      <c r="B18" s="197"/>
      <c r="C18" s="178"/>
      <c r="D18" s="136"/>
      <c r="E18" s="198"/>
      <c r="F18" s="199" t="str">
        <f t="shared" ref="F18:F44" si="1">IF(OR(D18=0,D18=""),"",E18/D18)</f>
        <v/>
      </c>
      <c r="G18" s="179" t="str">
        <f t="shared" ref="G18:G44" si="2">IF(F18="","",IF(AND(F18&gt;=$B$3,F18&lt;=$B$4),"Yes", "No"))</f>
        <v/>
      </c>
      <c r="H18" s="139"/>
      <c r="I18" s="152" t="str">
        <f t="shared" si="0"/>
        <v/>
      </c>
      <c r="J18" s="179" t="str">
        <f t="shared" ref="J18:J44" si="3">IF(H18="","",IF(AND(I18&gt;=$B$5,I18&lt;=$B$6),"Yes","No"))</f>
        <v/>
      </c>
    </row>
    <row r="19" spans="1:10" ht="16" customHeight="1" x14ac:dyDescent="0.35">
      <c r="A19" s="196"/>
      <c r="B19" s="197"/>
      <c r="C19" s="178"/>
      <c r="D19" s="136"/>
      <c r="E19" s="198"/>
      <c r="F19" s="199" t="str">
        <f t="shared" si="1"/>
        <v/>
      </c>
      <c r="G19" s="179" t="str">
        <f t="shared" si="2"/>
        <v/>
      </c>
      <c r="H19" s="139"/>
      <c r="I19" s="152" t="str">
        <f t="shared" si="0"/>
        <v/>
      </c>
      <c r="J19" s="179" t="str">
        <f t="shared" si="3"/>
        <v/>
      </c>
    </row>
    <row r="20" spans="1:10" ht="16" customHeight="1" x14ac:dyDescent="0.35">
      <c r="A20" s="196"/>
      <c r="B20" s="197"/>
      <c r="C20" s="178"/>
      <c r="D20" s="136"/>
      <c r="E20" s="198"/>
      <c r="F20" s="199" t="str">
        <f t="shared" si="1"/>
        <v/>
      </c>
      <c r="G20" s="179" t="str">
        <f t="shared" si="2"/>
        <v/>
      </c>
      <c r="H20" s="139"/>
      <c r="I20" s="152" t="str">
        <f t="shared" si="0"/>
        <v/>
      </c>
      <c r="J20" s="179" t="str">
        <f t="shared" si="3"/>
        <v/>
      </c>
    </row>
    <row r="21" spans="1:10" ht="16" customHeight="1" x14ac:dyDescent="0.35">
      <c r="A21" s="196"/>
      <c r="B21" s="197"/>
      <c r="C21" s="178"/>
      <c r="D21" s="136"/>
      <c r="E21" s="198"/>
      <c r="F21" s="199" t="str">
        <f t="shared" si="1"/>
        <v/>
      </c>
      <c r="G21" s="179" t="str">
        <f t="shared" si="2"/>
        <v/>
      </c>
      <c r="H21" s="139"/>
      <c r="I21" s="152" t="str">
        <f t="shared" si="0"/>
        <v/>
      </c>
      <c r="J21" s="179" t="str">
        <f t="shared" si="3"/>
        <v/>
      </c>
    </row>
    <row r="22" spans="1:10" ht="16" customHeight="1" x14ac:dyDescent="0.35">
      <c r="A22" s="196"/>
      <c r="B22" s="197"/>
      <c r="C22" s="178"/>
      <c r="D22" s="136"/>
      <c r="E22" s="198"/>
      <c r="F22" s="199" t="str">
        <f t="shared" si="1"/>
        <v/>
      </c>
      <c r="G22" s="179" t="str">
        <f t="shared" si="2"/>
        <v/>
      </c>
      <c r="H22" s="139"/>
      <c r="I22" s="152" t="str">
        <f t="shared" si="0"/>
        <v/>
      </c>
      <c r="J22" s="179" t="str">
        <f t="shared" si="3"/>
        <v/>
      </c>
    </row>
    <row r="23" spans="1:10" ht="16" customHeight="1" x14ac:dyDescent="0.35">
      <c r="A23" s="196"/>
      <c r="B23" s="197"/>
      <c r="C23" s="178"/>
      <c r="D23" s="136"/>
      <c r="E23" s="198"/>
      <c r="F23" s="199" t="str">
        <f t="shared" si="1"/>
        <v/>
      </c>
      <c r="G23" s="179" t="str">
        <f t="shared" si="2"/>
        <v/>
      </c>
      <c r="H23" s="139"/>
      <c r="I23" s="152" t="str">
        <f t="shared" si="0"/>
        <v/>
      </c>
      <c r="J23" s="179" t="str">
        <f t="shared" si="3"/>
        <v/>
      </c>
    </row>
    <row r="24" spans="1:10" ht="15.75" customHeight="1" x14ac:dyDescent="0.35">
      <c r="A24" s="196"/>
      <c r="B24" s="197"/>
      <c r="C24" s="178"/>
      <c r="D24" s="136"/>
      <c r="E24" s="198"/>
      <c r="F24" s="199" t="str">
        <f t="shared" si="1"/>
        <v/>
      </c>
      <c r="G24" s="179" t="str">
        <f t="shared" si="2"/>
        <v/>
      </c>
      <c r="H24" s="139"/>
      <c r="I24" s="152" t="str">
        <f t="shared" si="0"/>
        <v/>
      </c>
      <c r="J24" s="179" t="str">
        <f t="shared" si="3"/>
        <v/>
      </c>
    </row>
    <row r="25" spans="1:10" ht="16" customHeight="1" x14ac:dyDescent="0.35">
      <c r="A25" s="196"/>
      <c r="B25" s="197"/>
      <c r="C25" s="178"/>
      <c r="D25" s="136"/>
      <c r="E25" s="198"/>
      <c r="F25" s="199" t="str">
        <f t="shared" si="1"/>
        <v/>
      </c>
      <c r="G25" s="179" t="str">
        <f t="shared" si="2"/>
        <v/>
      </c>
      <c r="H25" s="139"/>
      <c r="I25" s="152" t="str">
        <f t="shared" si="0"/>
        <v/>
      </c>
      <c r="J25" s="179" t="str">
        <f t="shared" si="3"/>
        <v/>
      </c>
    </row>
    <row r="26" spans="1:10" ht="16" customHeight="1" x14ac:dyDescent="0.35">
      <c r="A26" s="196"/>
      <c r="B26" s="197"/>
      <c r="C26" s="178"/>
      <c r="D26" s="136"/>
      <c r="E26" s="198"/>
      <c r="F26" s="199" t="str">
        <f t="shared" si="1"/>
        <v/>
      </c>
      <c r="G26" s="179" t="str">
        <f t="shared" si="2"/>
        <v/>
      </c>
      <c r="H26" s="139"/>
      <c r="I26" s="152" t="str">
        <f t="shared" si="0"/>
        <v/>
      </c>
      <c r="J26" s="179" t="str">
        <f t="shared" si="3"/>
        <v/>
      </c>
    </row>
    <row r="27" spans="1:10" ht="16" customHeight="1" x14ac:dyDescent="0.35">
      <c r="A27" s="196"/>
      <c r="B27" s="197"/>
      <c r="C27" s="178"/>
      <c r="D27" s="136"/>
      <c r="E27" s="198"/>
      <c r="F27" s="199" t="str">
        <f t="shared" si="1"/>
        <v/>
      </c>
      <c r="G27" s="179" t="str">
        <f t="shared" si="2"/>
        <v/>
      </c>
      <c r="H27" s="139"/>
      <c r="I27" s="152" t="str">
        <f t="shared" si="0"/>
        <v/>
      </c>
      <c r="J27" s="179" t="str">
        <f t="shared" si="3"/>
        <v/>
      </c>
    </row>
    <row r="28" spans="1:10" ht="16" customHeight="1" x14ac:dyDescent="0.35">
      <c r="A28" s="196"/>
      <c r="B28" s="197"/>
      <c r="C28" s="178"/>
      <c r="D28" s="136"/>
      <c r="E28" s="198"/>
      <c r="F28" s="199" t="str">
        <f t="shared" si="1"/>
        <v/>
      </c>
      <c r="G28" s="179" t="str">
        <f t="shared" si="2"/>
        <v/>
      </c>
      <c r="H28" s="139"/>
      <c r="I28" s="152" t="str">
        <f t="shared" si="0"/>
        <v/>
      </c>
      <c r="J28" s="179" t="str">
        <f t="shared" si="3"/>
        <v/>
      </c>
    </row>
    <row r="29" spans="1:10" ht="16" customHeight="1" x14ac:dyDescent="0.35">
      <c r="A29" s="196"/>
      <c r="B29" s="197"/>
      <c r="C29" s="178"/>
      <c r="D29" s="136"/>
      <c r="E29" s="198"/>
      <c r="F29" s="199" t="str">
        <f t="shared" si="1"/>
        <v/>
      </c>
      <c r="G29" s="179" t="str">
        <f t="shared" si="2"/>
        <v/>
      </c>
      <c r="H29" s="139"/>
      <c r="I29" s="152" t="str">
        <f t="shared" si="0"/>
        <v/>
      </c>
      <c r="J29" s="179" t="str">
        <f t="shared" si="3"/>
        <v/>
      </c>
    </row>
    <row r="30" spans="1:10" ht="16" customHeight="1" x14ac:dyDescent="0.35">
      <c r="A30" s="196"/>
      <c r="B30" s="197"/>
      <c r="C30" s="178"/>
      <c r="D30" s="136"/>
      <c r="E30" s="198"/>
      <c r="F30" s="199" t="str">
        <f t="shared" si="1"/>
        <v/>
      </c>
      <c r="G30" s="179" t="str">
        <f t="shared" si="2"/>
        <v/>
      </c>
      <c r="H30" s="139"/>
      <c r="I30" s="152" t="str">
        <f t="shared" si="0"/>
        <v/>
      </c>
      <c r="J30" s="179" t="str">
        <f t="shared" si="3"/>
        <v/>
      </c>
    </row>
    <row r="31" spans="1:10" ht="16" customHeight="1" x14ac:dyDescent="0.35">
      <c r="A31" s="196"/>
      <c r="B31" s="197"/>
      <c r="C31" s="178"/>
      <c r="D31" s="136"/>
      <c r="E31" s="198"/>
      <c r="F31" s="199" t="str">
        <f t="shared" si="1"/>
        <v/>
      </c>
      <c r="G31" s="179" t="str">
        <f t="shared" si="2"/>
        <v/>
      </c>
      <c r="H31" s="139"/>
      <c r="I31" s="152" t="str">
        <f t="shared" si="0"/>
        <v/>
      </c>
      <c r="J31" s="179" t="str">
        <f t="shared" si="3"/>
        <v/>
      </c>
    </row>
    <row r="32" spans="1:10" ht="16" customHeight="1" x14ac:dyDescent="0.35">
      <c r="A32" s="196"/>
      <c r="B32" s="197"/>
      <c r="C32" s="178"/>
      <c r="D32" s="136"/>
      <c r="E32" s="198"/>
      <c r="F32" s="199" t="str">
        <f t="shared" si="1"/>
        <v/>
      </c>
      <c r="G32" s="179" t="str">
        <f t="shared" si="2"/>
        <v/>
      </c>
      <c r="H32" s="139"/>
      <c r="I32" s="152" t="str">
        <f t="shared" si="0"/>
        <v/>
      </c>
      <c r="J32" s="179" t="str">
        <f t="shared" si="3"/>
        <v/>
      </c>
    </row>
    <row r="33" spans="1:10" ht="16" customHeight="1" x14ac:dyDescent="0.35">
      <c r="A33" s="196"/>
      <c r="B33" s="197"/>
      <c r="C33" s="178"/>
      <c r="D33" s="136"/>
      <c r="E33" s="198"/>
      <c r="F33" s="199" t="str">
        <f t="shared" si="1"/>
        <v/>
      </c>
      <c r="G33" s="179" t="str">
        <f t="shared" si="2"/>
        <v/>
      </c>
      <c r="H33" s="139"/>
      <c r="I33" s="152" t="str">
        <f t="shared" si="0"/>
        <v/>
      </c>
      <c r="J33" s="179" t="str">
        <f t="shared" si="3"/>
        <v/>
      </c>
    </row>
    <row r="34" spans="1:10" ht="16" customHeight="1" x14ac:dyDescent="0.35">
      <c r="A34" s="196"/>
      <c r="B34" s="197"/>
      <c r="C34" s="178"/>
      <c r="D34" s="136"/>
      <c r="E34" s="198"/>
      <c r="F34" s="199" t="str">
        <f t="shared" si="1"/>
        <v/>
      </c>
      <c r="G34" s="179" t="str">
        <f t="shared" si="2"/>
        <v/>
      </c>
      <c r="H34" s="139"/>
      <c r="I34" s="152" t="str">
        <f t="shared" si="0"/>
        <v/>
      </c>
      <c r="J34" s="179" t="str">
        <f t="shared" si="3"/>
        <v/>
      </c>
    </row>
    <row r="35" spans="1:10" ht="16" customHeight="1" x14ac:dyDescent="0.35">
      <c r="A35" s="196"/>
      <c r="B35" s="197"/>
      <c r="C35" s="178"/>
      <c r="D35" s="136"/>
      <c r="E35" s="198"/>
      <c r="F35" s="199" t="str">
        <f t="shared" si="1"/>
        <v/>
      </c>
      <c r="G35" s="179" t="str">
        <f t="shared" si="2"/>
        <v/>
      </c>
      <c r="H35" s="139"/>
      <c r="I35" s="152" t="str">
        <f t="shared" si="0"/>
        <v/>
      </c>
      <c r="J35" s="179" t="str">
        <f t="shared" si="3"/>
        <v/>
      </c>
    </row>
    <row r="36" spans="1:10" ht="16" customHeight="1" x14ac:dyDescent="0.35">
      <c r="A36" s="196"/>
      <c r="B36" s="197"/>
      <c r="C36" s="178"/>
      <c r="D36" s="136"/>
      <c r="E36" s="198"/>
      <c r="F36" s="199" t="str">
        <f t="shared" si="1"/>
        <v/>
      </c>
      <c r="G36" s="179" t="str">
        <f t="shared" si="2"/>
        <v/>
      </c>
      <c r="H36" s="139"/>
      <c r="I36" s="152" t="str">
        <f t="shared" si="0"/>
        <v/>
      </c>
      <c r="J36" s="179" t="str">
        <f t="shared" si="3"/>
        <v/>
      </c>
    </row>
    <row r="37" spans="1:10" ht="16" customHeight="1" x14ac:dyDescent="0.35">
      <c r="A37" s="196"/>
      <c r="B37" s="197"/>
      <c r="C37" s="178"/>
      <c r="D37" s="136"/>
      <c r="E37" s="198"/>
      <c r="F37" s="199" t="str">
        <f t="shared" si="1"/>
        <v/>
      </c>
      <c r="G37" s="179" t="str">
        <f t="shared" si="2"/>
        <v/>
      </c>
      <c r="H37" s="139"/>
      <c r="I37" s="152" t="str">
        <f t="shared" si="0"/>
        <v/>
      </c>
      <c r="J37" s="179" t="str">
        <f t="shared" si="3"/>
        <v/>
      </c>
    </row>
    <row r="38" spans="1:10" ht="16" customHeight="1" x14ac:dyDescent="0.35">
      <c r="A38" s="196"/>
      <c r="B38" s="197"/>
      <c r="C38" s="178"/>
      <c r="D38" s="136"/>
      <c r="E38" s="198"/>
      <c r="F38" s="199" t="str">
        <f t="shared" si="1"/>
        <v/>
      </c>
      <c r="G38" s="179" t="str">
        <f t="shared" si="2"/>
        <v/>
      </c>
      <c r="H38" s="139"/>
      <c r="I38" s="152" t="str">
        <f t="shared" si="0"/>
        <v/>
      </c>
      <c r="J38" s="179" t="str">
        <f t="shared" si="3"/>
        <v/>
      </c>
    </row>
    <row r="39" spans="1:10" ht="16" customHeight="1" x14ac:dyDescent="0.35">
      <c r="A39" s="196"/>
      <c r="B39" s="197"/>
      <c r="C39" s="178"/>
      <c r="D39" s="136"/>
      <c r="E39" s="198"/>
      <c r="F39" s="199" t="str">
        <f t="shared" si="1"/>
        <v/>
      </c>
      <c r="G39" s="179" t="str">
        <f t="shared" si="2"/>
        <v/>
      </c>
      <c r="H39" s="139"/>
      <c r="I39" s="152" t="str">
        <f t="shared" si="0"/>
        <v/>
      </c>
      <c r="J39" s="179" t="str">
        <f t="shared" si="3"/>
        <v/>
      </c>
    </row>
    <row r="40" spans="1:10" ht="16" customHeight="1" x14ac:dyDescent="0.35">
      <c r="A40" s="196"/>
      <c r="B40" s="197"/>
      <c r="C40" s="178"/>
      <c r="D40" s="136"/>
      <c r="E40" s="198"/>
      <c r="F40" s="199" t="str">
        <f t="shared" si="1"/>
        <v/>
      </c>
      <c r="G40" s="179" t="str">
        <f t="shared" si="2"/>
        <v/>
      </c>
      <c r="H40" s="139"/>
      <c r="I40" s="152" t="str">
        <f t="shared" si="0"/>
        <v/>
      </c>
      <c r="J40" s="179" t="str">
        <f t="shared" si="3"/>
        <v/>
      </c>
    </row>
    <row r="41" spans="1:10" ht="16" customHeight="1" x14ac:dyDescent="0.35">
      <c r="A41" s="196"/>
      <c r="B41" s="197"/>
      <c r="C41" s="178"/>
      <c r="D41" s="136"/>
      <c r="E41" s="198"/>
      <c r="F41" s="199" t="str">
        <f t="shared" si="1"/>
        <v/>
      </c>
      <c r="G41" s="179" t="str">
        <f t="shared" si="2"/>
        <v/>
      </c>
      <c r="H41" s="139"/>
      <c r="I41" s="152" t="str">
        <f t="shared" si="0"/>
        <v/>
      </c>
      <c r="J41" s="179" t="str">
        <f t="shared" si="3"/>
        <v/>
      </c>
    </row>
    <row r="42" spans="1:10" ht="16" customHeight="1" x14ac:dyDescent="0.35">
      <c r="A42" s="196"/>
      <c r="B42" s="197"/>
      <c r="C42" s="178"/>
      <c r="D42" s="136"/>
      <c r="E42" s="198"/>
      <c r="F42" s="199" t="str">
        <f t="shared" si="1"/>
        <v/>
      </c>
      <c r="G42" s="179" t="str">
        <f t="shared" si="2"/>
        <v/>
      </c>
      <c r="H42" s="139"/>
      <c r="I42" s="152" t="str">
        <f t="shared" si="0"/>
        <v/>
      </c>
      <c r="J42" s="179" t="str">
        <f t="shared" si="3"/>
        <v/>
      </c>
    </row>
    <row r="43" spans="1:10" ht="16" customHeight="1" x14ac:dyDescent="0.35">
      <c r="A43" s="196"/>
      <c r="B43" s="197"/>
      <c r="C43" s="178"/>
      <c r="D43" s="136"/>
      <c r="E43" s="198"/>
      <c r="F43" s="199" t="str">
        <f t="shared" si="1"/>
        <v/>
      </c>
      <c r="G43" s="179" t="str">
        <f t="shared" si="2"/>
        <v/>
      </c>
      <c r="H43" s="139"/>
      <c r="I43" s="152" t="str">
        <f t="shared" si="0"/>
        <v/>
      </c>
      <c r="J43" s="179" t="str">
        <f t="shared" si="3"/>
        <v/>
      </c>
    </row>
    <row r="44" spans="1:10" ht="16" customHeight="1" thickBot="1" x14ac:dyDescent="0.4">
      <c r="A44" s="196"/>
      <c r="B44" s="197"/>
      <c r="C44" s="178"/>
      <c r="D44" s="136"/>
      <c r="E44" s="198"/>
      <c r="F44" s="199" t="str">
        <f t="shared" si="1"/>
        <v/>
      </c>
      <c r="G44" s="179" t="str">
        <f t="shared" si="2"/>
        <v/>
      </c>
      <c r="H44" s="139"/>
      <c r="I44" s="152" t="str">
        <f t="shared" si="0"/>
        <v/>
      </c>
      <c r="J44" s="179" t="str">
        <f t="shared" si="3"/>
        <v/>
      </c>
    </row>
    <row r="45" spans="1:10" ht="16" thickTop="1" x14ac:dyDescent="0.35">
      <c r="A45" s="208" t="s">
        <v>149</v>
      </c>
      <c r="B45" s="214" t="s">
        <v>224</v>
      </c>
      <c r="C45" s="215" t="s">
        <v>224</v>
      </c>
      <c r="D45" s="195">
        <f>SUM(D17:D44)</f>
        <v>0</v>
      </c>
      <c r="E45" s="217">
        <f>SUM(E17:E44)</f>
        <v>0</v>
      </c>
      <c r="F45" s="212"/>
      <c r="G45" s="212"/>
      <c r="H45" s="210">
        <f>SUM(H17:H44)</f>
        <v>0</v>
      </c>
      <c r="I45" s="212"/>
      <c r="J45" s="212"/>
    </row>
    <row r="46" spans="1:10" x14ac:dyDescent="0.35">
      <c r="A46" s="209" t="s">
        <v>133</v>
      </c>
      <c r="B46" s="216" t="s">
        <v>224</v>
      </c>
      <c r="C46" s="216" t="s">
        <v>224</v>
      </c>
      <c r="D46" s="216" t="s">
        <v>224</v>
      </c>
      <c r="E46" s="216" t="s">
        <v>224</v>
      </c>
      <c r="F46" s="28">
        <f>IF(OR(D45=0,D45=""),0,E45/D45)</f>
        <v>0</v>
      </c>
      <c r="G46" s="213"/>
      <c r="H46" s="213"/>
      <c r="I46" s="213"/>
      <c r="J46" s="213"/>
    </row>
    <row r="47" spans="1:10" ht="31" x14ac:dyDescent="0.35">
      <c r="A47" s="211" t="s">
        <v>124</v>
      </c>
      <c r="B47" s="216" t="s">
        <v>224</v>
      </c>
      <c r="C47" s="216" t="s">
        <v>224</v>
      </c>
      <c r="D47" s="216" t="s">
        <v>224</v>
      </c>
      <c r="E47" s="216" t="s">
        <v>224</v>
      </c>
      <c r="F47" s="213"/>
      <c r="G47" s="213"/>
      <c r="H47" s="213"/>
      <c r="I47" s="150">
        <f>IF(OR(D45="",D45=0),0,$H45/D45)</f>
        <v>0</v>
      </c>
      <c r="J47" s="213"/>
    </row>
    <row r="48" spans="1:10" x14ac:dyDescent="0.35">
      <c r="A48" s="62" t="s">
        <v>234</v>
      </c>
    </row>
  </sheetData>
  <phoneticPr fontId="8" type="noConversion"/>
  <dataValidations xWindow="206" yWindow="404" count="18">
    <dataValidation type="list" allowBlank="1" showDropDown="1" showInputMessage="1" showErrorMessage="1" errorTitle="DO NOT ENTER DATA INTO THIS CELL" sqref="B3:B6" xr:uid="{00000000-0002-0000-0D00-000000000000}">
      <formula1>"+++++++++++++++++++"</formula1>
    </dataValidation>
    <dataValidation type="list" allowBlank="1" showDropDown="1" showInputMessage="1" showErrorMessage="1" prompt="this cell auto-fills" sqref="F46" xr:uid="{00000000-0002-0000-0D00-000001000000}">
      <formula1>"++++++++++++++++"</formula1>
    </dataValidation>
    <dataValidation type="list" allowBlank="1" showInputMessage="1" showErrorMessage="1" sqref="B10 J2:J6" xr:uid="{00000000-0002-0000-0D00-000002000000}">
      <formula1>"Select --&gt;,Smaller, Larger"</formula1>
    </dataValidation>
    <dataValidation allowBlank="1" showInputMessage="1" showErrorMessage="1" prompt="enter grade span, if &quot;other&quot;" sqref="B9" xr:uid="{00000000-0002-0000-0D00-000003000000}"/>
    <dataValidation type="list" allowBlank="1" showInputMessage="1" showErrorMessage="1" sqref="B8" xr:uid="{00000000-0002-0000-0D00-000004000000}">
      <formula1>"Select --&gt;,Elementary, Middle, High, Other"</formula1>
    </dataValidation>
    <dataValidation type="list" allowBlank="1" showInputMessage="1" showErrorMessage="1" sqref="B7" xr:uid="{00000000-0002-0000-0D00-000005000000}">
      <formula1>District</formula1>
    </dataValidation>
    <dataValidation allowBlank="1" showInputMessage="1" showErrorMessage="1" prompt="this cell auto-fills" sqref="G17:G44 J17:J44" xr:uid="{00000000-0002-0000-0D00-000006000000}"/>
    <dataValidation type="list" allowBlank="1" showDropDown="1" showInputMessage="1" showErrorMessage="1" prompt="this cell auto-fills" sqref="F17:F44 I17:I44 H45" xr:uid="{00000000-0002-0000-0D00-000007000000}">
      <formula1>"++++++++++++++++++"</formula1>
    </dataValidation>
    <dataValidation type="list" allowBlank="1" showDropDown="1" showInputMessage="1" showErrorMessage="1" errorTitle="DO NOT ENTER DATA INTO THIS CELL" prompt="this cell auto-fills" sqref="D45:E45" xr:uid="{00000000-0002-0000-0D00-000008000000}">
      <formula1>"+++++++++++++++++++"</formula1>
    </dataValidation>
    <dataValidation type="list" allowBlank="1" showDropDown="1" showInputMessage="1" showErrorMessage="1" prompt="this cell auto-fills" sqref="I47" xr:uid="{00000000-0002-0000-0D00-000009000000}">
      <formula1>"+++++++++++++++++"</formula1>
    </dataValidation>
    <dataValidation allowBlank="1" showInputMessage="1" showErrorMessage="1" prompt="enter name of school" sqref="A17:A44" xr:uid="{00000000-0002-0000-0D00-00000A000000}"/>
    <dataValidation allowBlank="1" showInputMessage="1" showErrorMessage="1" prompt="enter stateschool ID number" sqref="B17:B44" xr:uid="{00000000-0002-0000-0D00-00000B000000}"/>
    <dataValidation allowBlank="1" showInputMessage="1" showErrorMessage="1" prompt="enter actual grade levels" sqref="C17:C44" xr:uid="{00000000-0002-0000-0D00-00000C000000}"/>
    <dataValidation allowBlank="1" showInputMessage="1" showErrorMessage="1" prompt="enter Number of Students Enrolled" sqref="D17:D44" xr:uid="{00000000-0002-0000-0D00-00000D000000}"/>
    <dataValidation allowBlank="1" showInputMessage="1" showErrorMessage="1" prompt="enter Staff Salaries Excluding Longevity" sqref="E17:E44" xr:uid="{00000000-0002-0000-0D00-00000E000000}"/>
    <dataValidation allowBlank="1" showInputMessage="1" showErrorMessage="1" prompt="enter School Allocation for Instructional Supplies &amp; Curriculum Materials" sqref="H17:H44" xr:uid="{00000000-0002-0000-0D00-00000F000000}"/>
    <dataValidation type="list" allowBlank="1" showDropDown="1" showInputMessage="1" showErrorMessage="1" prompt="do not enter data in this cell" sqref="F45:G45 I45:J45" xr:uid="{00000000-0002-0000-0D00-000010000000}">
      <formula1>"++++++++++++++++++"</formula1>
    </dataValidation>
    <dataValidation type="list" allowBlank="1" showDropDown="1" showInputMessage="1" showErrorMessage="1" prompt="do not enter data in this cell" sqref="G46:J46 J47 F47:H47" xr:uid="{00000000-0002-0000-0D00-000011000000}">
      <formula1>"+++++++++++++++++"</formula1>
    </dataValidation>
  </dataValidations>
  <printOptions horizontalCentered="1"/>
  <pageMargins left="0.25" right="0.25" top="0.75" bottom="0.5" header="0" footer="0"/>
  <pageSetup scale="75" orientation="landscape" r:id="rId1"/>
  <headerFooter>
    <oddHeader>&amp;L&amp;G&amp;R&amp;"Times New Roman,Bold"&amp;18Report of Comparability
&amp;14in the Distribution of State &amp;&amp; Local Funds</oddHeader>
    <oddFooter>&amp;L&amp;"Times New Roman,Regular"&amp;9Form # 05-12-021
Alaska Department of Education &amp;&amp; Early Development&amp;R&amp;"Times New Roman,Regular"&amp;9&amp;A
Page &amp;P of &amp;N</oddFooter>
  </headerFooter>
  <legacyDrawingHF r:id="rId2"/>
  <tableParts count="1">
    <tablePart r:id="rId3"/>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A33"/>
  <sheetViews>
    <sheetView showGridLines="0" zoomScaleNormal="100" workbookViewId="0"/>
  </sheetViews>
  <sheetFormatPr defaultColWidth="9.1796875" defaultRowHeight="15.5" x14ac:dyDescent="0.35"/>
  <cols>
    <col min="1" max="1" width="98.1796875" style="18" customWidth="1"/>
    <col min="2" max="16384" width="9.1796875" style="18"/>
  </cols>
  <sheetData>
    <row r="1" spans="1:1" s="17" customFormat="1" ht="22" customHeight="1" x14ac:dyDescent="0.25">
      <c r="A1" s="37" t="s">
        <v>88</v>
      </c>
    </row>
    <row r="2" spans="1:1" ht="58" customHeight="1" x14ac:dyDescent="0.35">
      <c r="A2" s="39" t="s">
        <v>176</v>
      </c>
    </row>
    <row r="3" spans="1:1" ht="34.5" customHeight="1" x14ac:dyDescent="0.35">
      <c r="A3" s="39" t="s">
        <v>236</v>
      </c>
    </row>
    <row r="4" spans="1:1" s="41" customFormat="1" ht="20.149999999999999" customHeight="1" x14ac:dyDescent="0.25">
      <c r="A4" s="113" t="s">
        <v>0</v>
      </c>
    </row>
    <row r="5" spans="1:1" s="41" customFormat="1" ht="36" customHeight="1" x14ac:dyDescent="0.25">
      <c r="A5" s="113" t="s">
        <v>1</v>
      </c>
    </row>
    <row r="6" spans="1:1" s="41" customFormat="1" ht="36" customHeight="1" x14ac:dyDescent="0.25">
      <c r="A6" s="113" t="s">
        <v>2</v>
      </c>
    </row>
    <row r="7" spans="1:1" s="41" customFormat="1" ht="36" customHeight="1" x14ac:dyDescent="0.25">
      <c r="A7" s="113" t="s">
        <v>177</v>
      </c>
    </row>
    <row r="8" spans="1:1" s="41" customFormat="1" ht="36" customHeight="1" x14ac:dyDescent="0.25">
      <c r="A8" s="113" t="s">
        <v>153</v>
      </c>
    </row>
    <row r="9" spans="1:1" s="41" customFormat="1" ht="23.15" customHeight="1" x14ac:dyDescent="0.25">
      <c r="A9" s="113" t="s">
        <v>3</v>
      </c>
    </row>
    <row r="10" spans="1:1" ht="34.5" customHeight="1" x14ac:dyDescent="0.35">
      <c r="A10" s="39" t="s">
        <v>4</v>
      </c>
    </row>
    <row r="11" spans="1:1" ht="34.5" customHeight="1" x14ac:dyDescent="0.35">
      <c r="A11" s="39" t="s">
        <v>160</v>
      </c>
    </row>
    <row r="12" spans="1:1" x14ac:dyDescent="0.35">
      <c r="A12" s="62" t="s">
        <v>237</v>
      </c>
    </row>
    <row r="32" ht="26.25" customHeight="1" x14ac:dyDescent="0.35"/>
    <row r="33" spans="1:1" s="17" customFormat="1" ht="4" customHeight="1" x14ac:dyDescent="0.25">
      <c r="A33" s="45"/>
    </row>
  </sheetData>
  <phoneticPr fontId="8" type="noConversion"/>
  <printOptions horizontalCentered="1"/>
  <pageMargins left="0.5" right="0.5" top="0.75" bottom="0.5" header="0" footer="0"/>
  <pageSetup orientation="portrait" r:id="rId1"/>
  <headerFooter>
    <oddHeader>&amp;L&amp;G&amp;R&amp;"Times New Roman,Bold"&amp;18Report of Comparability
&amp;14in the Distribution of State &amp;&amp; Local Funds</oddHeader>
    <oddFooter>&amp;L&amp;"Times New Roman,Regular"&amp;9Form # 05-12-021
Alaska Department of Education &amp;&amp; Early Development&amp;R&amp;"Times New Roman,Regular"&amp;9&amp;A
Page &amp;P of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1505" r:id="rId5" name="Check Box 1">
              <controlPr defaultSize="0" autoFill="0" autoLine="0" autoPict="0" altText="Select this box for &quot;have a districtwide salary schedule&quot;">
                <anchor moveWithCells="1">
                  <from>
                    <xdr:col>0</xdr:col>
                    <xdr:colOff>222250</xdr:colOff>
                    <xdr:row>3</xdr:row>
                    <xdr:rowOff>0</xdr:rowOff>
                  </from>
                  <to>
                    <xdr:col>0</xdr:col>
                    <xdr:colOff>527050</xdr:colOff>
                    <xdr:row>3</xdr:row>
                    <xdr:rowOff>222250</xdr:rowOff>
                  </to>
                </anchor>
              </controlPr>
            </control>
          </mc:Choice>
        </mc:AlternateContent>
        <mc:AlternateContent xmlns:mc="http://schemas.openxmlformats.org/markup-compatibility/2006">
          <mc:Choice Requires="x14">
            <control shapeId="21506" r:id="rId6" name="Check Box 2">
              <controlPr defaultSize="0" autoFill="0" autoLine="0" autoPict="0" altText="Select this box for &quot;have a written policy to ensure equivalence among schools in teachers administrators, and auxiliary personnel;&quot;">
                <anchor moveWithCells="1">
                  <from>
                    <xdr:col>0</xdr:col>
                    <xdr:colOff>222250</xdr:colOff>
                    <xdr:row>3</xdr:row>
                    <xdr:rowOff>241300</xdr:rowOff>
                  </from>
                  <to>
                    <xdr:col>0</xdr:col>
                    <xdr:colOff>527050</xdr:colOff>
                    <xdr:row>4</xdr:row>
                    <xdr:rowOff>222250</xdr:rowOff>
                  </to>
                </anchor>
              </controlPr>
            </control>
          </mc:Choice>
        </mc:AlternateContent>
        <mc:AlternateContent xmlns:mc="http://schemas.openxmlformats.org/markup-compatibility/2006">
          <mc:Choice Requires="x14">
            <control shapeId="21507" r:id="rId7" name="Check Box 3">
              <controlPr defaultSize="0" autoFill="0" autoLine="0" autoPict="0" altText="Select this box for &quot;have a writtne policy to ensure equivalence among schools in the provision of curriculum materials and instructional supplies;&quot;">
                <anchor moveWithCells="1">
                  <from>
                    <xdr:col>0</xdr:col>
                    <xdr:colOff>222250</xdr:colOff>
                    <xdr:row>4</xdr:row>
                    <xdr:rowOff>450850</xdr:rowOff>
                  </from>
                  <to>
                    <xdr:col>0</xdr:col>
                    <xdr:colOff>527050</xdr:colOff>
                    <xdr:row>5</xdr:row>
                    <xdr:rowOff>222250</xdr:rowOff>
                  </to>
                </anchor>
              </controlPr>
            </control>
          </mc:Choice>
        </mc:AlternateContent>
        <mc:AlternateContent xmlns:mc="http://schemas.openxmlformats.org/markup-compatibility/2006">
          <mc:Choice Requires="x14">
            <control shapeId="21508" r:id="rId8" name="Check Box 4">
              <controlPr defaultSize="0" autoFill="0" autoLine="0" autoPict="0" altText="Select this box for &quot;document the implementation of these policies by annually submitting the Report of Comparability in Distribution of State/Local Funds to the DEED Title I Administrator;&quot;">
                <anchor moveWithCells="1">
                  <from>
                    <xdr:col>0</xdr:col>
                    <xdr:colOff>222250</xdr:colOff>
                    <xdr:row>6</xdr:row>
                    <xdr:rowOff>0</xdr:rowOff>
                  </from>
                  <to>
                    <xdr:col>0</xdr:col>
                    <xdr:colOff>527050</xdr:colOff>
                    <xdr:row>6</xdr:row>
                    <xdr:rowOff>222250</xdr:rowOff>
                  </to>
                </anchor>
              </controlPr>
            </control>
          </mc:Choice>
        </mc:AlternateContent>
        <mc:AlternateContent xmlns:mc="http://schemas.openxmlformats.org/markup-compatibility/2006">
          <mc:Choice Requires="x14">
            <control shapeId="21509" r:id="rId9" name="Check Box 5">
              <controlPr defaultSize="0" autoFill="0" autoLine="0" autoPict="0" altText="Select this box for &quot;modify distribution practices as necessary to achieve comparable* funding for Title I schools, within the ten percent range definedin federal statute;&quot;">
                <anchor moveWithCells="1">
                  <from>
                    <xdr:col>0</xdr:col>
                    <xdr:colOff>222250</xdr:colOff>
                    <xdr:row>6</xdr:row>
                    <xdr:rowOff>450850</xdr:rowOff>
                  </from>
                  <to>
                    <xdr:col>0</xdr:col>
                    <xdr:colOff>527050</xdr:colOff>
                    <xdr:row>7</xdr:row>
                    <xdr:rowOff>222250</xdr:rowOff>
                  </to>
                </anchor>
              </controlPr>
            </control>
          </mc:Choice>
        </mc:AlternateContent>
        <mc:AlternateContent xmlns:mc="http://schemas.openxmlformats.org/markup-compatibility/2006">
          <mc:Choice Requires="x14">
            <control shapeId="21510" r:id="rId10" name="Check Box 6">
              <controlPr defaultSize="0" autoFill="0" autoLine="0" autoPict="0" altText="Select this box for &quot;retain documentation at the district office for single-audit and onsite compliance review purposes.&quot;">
                <anchor moveWithCells="1">
                  <from>
                    <xdr:col>0</xdr:col>
                    <xdr:colOff>222250</xdr:colOff>
                    <xdr:row>7</xdr:row>
                    <xdr:rowOff>450850</xdr:rowOff>
                  </from>
                  <to>
                    <xdr:col>0</xdr:col>
                    <xdr:colOff>527050</xdr:colOff>
                    <xdr:row>8</xdr:row>
                    <xdr:rowOff>222250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54"/>
  <sheetViews>
    <sheetView zoomScale="70" zoomScaleNormal="70" workbookViewId="0">
      <selection activeCell="B29" sqref="B29"/>
    </sheetView>
  </sheetViews>
  <sheetFormatPr defaultRowHeight="12.5" x14ac:dyDescent="0.25"/>
  <cols>
    <col min="1" max="1" width="17.54296875" bestFit="1" customWidth="1"/>
    <col min="2" max="2" width="22.1796875" bestFit="1" customWidth="1"/>
  </cols>
  <sheetData>
    <row r="1" spans="1:2" x14ac:dyDescent="0.25">
      <c r="A1" s="1" t="s">
        <v>68</v>
      </c>
      <c r="B1" s="1" t="s">
        <v>69</v>
      </c>
    </row>
    <row r="2" spans="1:2" x14ac:dyDescent="0.25">
      <c r="A2" s="1" t="s">
        <v>15</v>
      </c>
      <c r="B2" s="240" t="s">
        <v>278</v>
      </c>
    </row>
    <row r="3" spans="1:2" x14ac:dyDescent="0.25">
      <c r="A3" s="1" t="s">
        <v>16</v>
      </c>
      <c r="B3" s="240" t="s">
        <v>272</v>
      </c>
    </row>
    <row r="4" spans="1:2" x14ac:dyDescent="0.25">
      <c r="A4" s="1" t="s">
        <v>17</v>
      </c>
      <c r="B4" s="240" t="s">
        <v>262</v>
      </c>
    </row>
    <row r="5" spans="1:2" x14ac:dyDescent="0.25">
      <c r="A5" s="1" t="s">
        <v>18</v>
      </c>
      <c r="B5" s="240" t="s">
        <v>260</v>
      </c>
    </row>
    <row r="6" spans="1:2" x14ac:dyDescent="0.25">
      <c r="A6" s="1" t="s">
        <v>19</v>
      </c>
      <c r="B6" s="240" t="s">
        <v>259</v>
      </c>
    </row>
    <row r="7" spans="1:2" x14ac:dyDescent="0.25">
      <c r="A7" s="1" t="s">
        <v>20</v>
      </c>
      <c r="B7" s="240" t="s">
        <v>257</v>
      </c>
    </row>
    <row r="8" spans="1:2" x14ac:dyDescent="0.25">
      <c r="A8" s="1" t="s">
        <v>21</v>
      </c>
      <c r="B8" s="1" t="s">
        <v>172</v>
      </c>
    </row>
    <row r="9" spans="1:2" x14ac:dyDescent="0.25">
      <c r="A9" s="1" t="s">
        <v>22</v>
      </c>
      <c r="B9" s="1" t="s">
        <v>171</v>
      </c>
    </row>
    <row r="10" spans="1:2" x14ac:dyDescent="0.25">
      <c r="A10" s="1" t="s">
        <v>23</v>
      </c>
      <c r="B10" s="1" t="s">
        <v>169</v>
      </c>
    </row>
    <row r="11" spans="1:2" x14ac:dyDescent="0.25">
      <c r="A11" s="1" t="s">
        <v>24</v>
      </c>
      <c r="B11" s="1" t="s">
        <v>168</v>
      </c>
    </row>
    <row r="12" spans="1:2" x14ac:dyDescent="0.25">
      <c r="A12" s="1" t="s">
        <v>25</v>
      </c>
      <c r="B12" s="1" t="s">
        <v>167</v>
      </c>
    </row>
    <row r="13" spans="1:2" x14ac:dyDescent="0.25">
      <c r="A13" s="1" t="s">
        <v>26</v>
      </c>
      <c r="B13" s="1" t="s">
        <v>166</v>
      </c>
    </row>
    <row r="14" spans="1:2" x14ac:dyDescent="0.25">
      <c r="A14" s="1" t="s">
        <v>27</v>
      </c>
    </row>
    <row r="15" spans="1:2" x14ac:dyDescent="0.25">
      <c r="A15" s="1" t="s">
        <v>28</v>
      </c>
    </row>
    <row r="16" spans="1:2" x14ac:dyDescent="0.25">
      <c r="A16" s="1" t="s">
        <v>29</v>
      </c>
    </row>
    <row r="17" spans="1:1" x14ac:dyDescent="0.25">
      <c r="A17" s="1" t="s">
        <v>30</v>
      </c>
    </row>
    <row r="18" spans="1:1" x14ac:dyDescent="0.25">
      <c r="A18" s="1" t="s">
        <v>31</v>
      </c>
    </row>
    <row r="19" spans="1:1" x14ac:dyDescent="0.25">
      <c r="A19" s="1" t="s">
        <v>32</v>
      </c>
    </row>
    <row r="20" spans="1:1" x14ac:dyDescent="0.25">
      <c r="A20" s="1" t="s">
        <v>33</v>
      </c>
    </row>
    <row r="21" spans="1:1" x14ac:dyDescent="0.25">
      <c r="A21" s="1" t="s">
        <v>34</v>
      </c>
    </row>
    <row r="22" spans="1:1" x14ac:dyDescent="0.25">
      <c r="A22" s="1" t="s">
        <v>35</v>
      </c>
    </row>
    <row r="23" spans="1:1" x14ac:dyDescent="0.25">
      <c r="A23" s="1" t="s">
        <v>36</v>
      </c>
    </row>
    <row r="24" spans="1:1" x14ac:dyDescent="0.25">
      <c r="A24" s="1" t="s">
        <v>37</v>
      </c>
    </row>
    <row r="25" spans="1:1" x14ac:dyDescent="0.25">
      <c r="A25" s="1" t="s">
        <v>38</v>
      </c>
    </row>
    <row r="26" spans="1:1" x14ac:dyDescent="0.25">
      <c r="A26" s="1" t="s">
        <v>39</v>
      </c>
    </row>
    <row r="27" spans="1:1" x14ac:dyDescent="0.25">
      <c r="A27" s="1" t="s">
        <v>40</v>
      </c>
    </row>
    <row r="28" spans="1:1" x14ac:dyDescent="0.25">
      <c r="A28" s="1" t="s">
        <v>41</v>
      </c>
    </row>
    <row r="29" spans="1:1" x14ac:dyDescent="0.25">
      <c r="A29" s="1" t="s">
        <v>42</v>
      </c>
    </row>
    <row r="30" spans="1:1" x14ac:dyDescent="0.25">
      <c r="A30" s="1" t="s">
        <v>43</v>
      </c>
    </row>
    <row r="31" spans="1:1" x14ac:dyDescent="0.25">
      <c r="A31" s="1" t="s">
        <v>44</v>
      </c>
    </row>
    <row r="32" spans="1:1" x14ac:dyDescent="0.25">
      <c r="A32" s="1" t="s">
        <v>45</v>
      </c>
    </row>
    <row r="33" spans="1:1" x14ac:dyDescent="0.25">
      <c r="A33" s="1" t="s">
        <v>46</v>
      </c>
    </row>
    <row r="34" spans="1:1" x14ac:dyDescent="0.25">
      <c r="A34" s="1" t="s">
        <v>47</v>
      </c>
    </row>
    <row r="35" spans="1:1" x14ac:dyDescent="0.25">
      <c r="A35" s="1" t="s">
        <v>48</v>
      </c>
    </row>
    <row r="36" spans="1:1" x14ac:dyDescent="0.25">
      <c r="A36" s="1" t="s">
        <v>49</v>
      </c>
    </row>
    <row r="37" spans="1:1" x14ac:dyDescent="0.25">
      <c r="A37" s="1" t="s">
        <v>50</v>
      </c>
    </row>
    <row r="38" spans="1:1" x14ac:dyDescent="0.25">
      <c r="A38" s="1" t="s">
        <v>51</v>
      </c>
    </row>
    <row r="39" spans="1:1" x14ac:dyDescent="0.25">
      <c r="A39" s="1" t="s">
        <v>52</v>
      </c>
    </row>
    <row r="40" spans="1:1" x14ac:dyDescent="0.25">
      <c r="A40" s="1" t="s">
        <v>53</v>
      </c>
    </row>
    <row r="41" spans="1:1" x14ac:dyDescent="0.25">
      <c r="A41" s="1" t="s">
        <v>54</v>
      </c>
    </row>
    <row r="42" spans="1:1" x14ac:dyDescent="0.25">
      <c r="A42" s="1" t="s">
        <v>55</v>
      </c>
    </row>
    <row r="43" spans="1:1" x14ac:dyDescent="0.25">
      <c r="A43" s="1" t="s">
        <v>56</v>
      </c>
    </row>
    <row r="44" spans="1:1" x14ac:dyDescent="0.25">
      <c r="A44" s="1" t="s">
        <v>57</v>
      </c>
    </row>
    <row r="45" spans="1:1" x14ac:dyDescent="0.25">
      <c r="A45" s="1" t="s">
        <v>58</v>
      </c>
    </row>
    <row r="46" spans="1:1" x14ac:dyDescent="0.25">
      <c r="A46" s="1" t="s">
        <v>59</v>
      </c>
    </row>
    <row r="47" spans="1:1" x14ac:dyDescent="0.25">
      <c r="A47" s="1" t="s">
        <v>60</v>
      </c>
    </row>
    <row r="48" spans="1:1" x14ac:dyDescent="0.25">
      <c r="A48" s="1" t="s">
        <v>61</v>
      </c>
    </row>
    <row r="49" spans="1:1" x14ac:dyDescent="0.25">
      <c r="A49" s="1" t="s">
        <v>62</v>
      </c>
    </row>
    <row r="50" spans="1:1" x14ac:dyDescent="0.25">
      <c r="A50" s="1" t="s">
        <v>63</v>
      </c>
    </row>
    <row r="51" spans="1:1" x14ac:dyDescent="0.25">
      <c r="A51" s="1" t="s">
        <v>64</v>
      </c>
    </row>
    <row r="52" spans="1:1" x14ac:dyDescent="0.25">
      <c r="A52" s="1" t="s">
        <v>65</v>
      </c>
    </row>
    <row r="53" spans="1:1" x14ac:dyDescent="0.25">
      <c r="A53" s="1" t="s">
        <v>66</v>
      </c>
    </row>
    <row r="54" spans="1:1" x14ac:dyDescent="0.25">
      <c r="A54" s="1" t="s">
        <v>67</v>
      </c>
    </row>
  </sheetData>
  <sortState xmlns:xlrd2="http://schemas.microsoft.com/office/spreadsheetml/2017/richdata2" ref="B6:B12">
    <sortCondition descending="1" ref="B6:B12"/>
  </sortState>
  <phoneticPr fontId="8" type="noConversion"/>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4" tint="0.59999389629810485"/>
  </sheetPr>
  <dimension ref="A1:K25"/>
  <sheetViews>
    <sheetView showGridLines="0" zoomScaleNormal="100" workbookViewId="0">
      <selection activeCell="A27" sqref="A27"/>
    </sheetView>
  </sheetViews>
  <sheetFormatPr defaultColWidth="9.1796875" defaultRowHeight="15.5" x14ac:dyDescent="0.35"/>
  <cols>
    <col min="1" max="1" width="96.54296875" style="18" customWidth="1"/>
    <col min="2" max="10" width="9.1796875" style="18" customWidth="1"/>
    <col min="11" max="11" width="10.54296875" style="18" customWidth="1"/>
    <col min="12" max="16384" width="9.1796875" style="18"/>
  </cols>
  <sheetData>
    <row r="1" spans="1:11" s="17" customFormat="1" ht="22" customHeight="1" x14ac:dyDescent="0.3">
      <c r="A1" s="37" t="s">
        <v>86</v>
      </c>
      <c r="B1" s="36"/>
      <c r="C1" s="36"/>
      <c r="D1" s="36"/>
      <c r="E1" s="36"/>
      <c r="F1" s="36"/>
      <c r="G1" s="36"/>
      <c r="H1" s="36"/>
      <c r="I1" s="36"/>
      <c r="J1" s="36"/>
      <c r="K1" s="36"/>
    </row>
    <row r="2" spans="1:11" s="48" customFormat="1" ht="30" customHeight="1" x14ac:dyDescent="0.25">
      <c r="A2" s="46" t="s">
        <v>175</v>
      </c>
      <c r="B2" s="47"/>
      <c r="C2" s="47"/>
      <c r="D2" s="47"/>
      <c r="E2" s="47"/>
      <c r="F2" s="47"/>
      <c r="G2" s="47"/>
      <c r="H2" s="47"/>
      <c r="I2" s="47"/>
      <c r="J2" s="47"/>
      <c r="K2" s="47"/>
    </row>
    <row r="3" spans="1:11" ht="81" customHeight="1" x14ac:dyDescent="0.35">
      <c r="A3" s="49" t="s">
        <v>151</v>
      </c>
      <c r="B3" s="49"/>
      <c r="C3" s="49"/>
      <c r="D3" s="49"/>
      <c r="E3" s="49"/>
      <c r="F3" s="49"/>
      <c r="G3" s="49"/>
      <c r="H3" s="49"/>
      <c r="I3" s="49"/>
      <c r="J3" s="49"/>
      <c r="K3" s="49"/>
    </row>
    <row r="4" spans="1:11" ht="39" customHeight="1" x14ac:dyDescent="0.35">
      <c r="A4" s="50" t="s">
        <v>136</v>
      </c>
      <c r="B4" s="50"/>
      <c r="C4" s="50"/>
      <c r="D4" s="50"/>
      <c r="E4" s="50"/>
      <c r="F4" s="50"/>
      <c r="G4" s="50"/>
      <c r="H4" s="50"/>
      <c r="I4" s="50"/>
      <c r="J4" s="50"/>
      <c r="K4" s="50"/>
    </row>
    <row r="5" spans="1:11" ht="70" customHeight="1" x14ac:dyDescent="0.35">
      <c r="A5" s="49" t="s">
        <v>7</v>
      </c>
      <c r="B5" s="49"/>
      <c r="C5" s="49"/>
      <c r="D5" s="49"/>
      <c r="E5" s="49"/>
      <c r="F5" s="49"/>
      <c r="G5" s="49"/>
      <c r="H5" s="49"/>
      <c r="I5" s="49"/>
      <c r="J5" s="49"/>
      <c r="K5" s="49"/>
    </row>
    <row r="6" spans="1:11" ht="55" customHeight="1" x14ac:dyDescent="0.35">
      <c r="A6" s="49" t="s">
        <v>8</v>
      </c>
      <c r="B6" s="49"/>
      <c r="C6" s="49"/>
      <c r="D6" s="49"/>
      <c r="E6" s="49"/>
      <c r="F6" s="49"/>
      <c r="G6" s="49"/>
      <c r="H6" s="49"/>
      <c r="I6" s="49"/>
      <c r="J6" s="49"/>
      <c r="K6" s="49"/>
    </row>
    <row r="7" spans="1:11" ht="55" customHeight="1" x14ac:dyDescent="0.35">
      <c r="A7" s="49" t="s">
        <v>9</v>
      </c>
      <c r="B7" s="49"/>
      <c r="C7" s="49"/>
      <c r="D7" s="49"/>
      <c r="E7" s="49"/>
      <c r="F7" s="49"/>
      <c r="G7" s="49"/>
      <c r="H7" s="49"/>
      <c r="I7" s="49"/>
      <c r="J7" s="49"/>
      <c r="K7" s="49"/>
    </row>
    <row r="8" spans="1:11" ht="70" customHeight="1" x14ac:dyDescent="0.35">
      <c r="A8" s="50" t="s">
        <v>197</v>
      </c>
      <c r="B8" s="49"/>
      <c r="C8" s="49"/>
      <c r="D8" s="49"/>
      <c r="E8" s="49"/>
      <c r="F8" s="49"/>
      <c r="G8" s="49"/>
      <c r="H8" s="49"/>
      <c r="I8" s="49"/>
      <c r="J8" s="49"/>
      <c r="K8" s="49"/>
    </row>
    <row r="9" spans="1:11" ht="55" customHeight="1" x14ac:dyDescent="0.35">
      <c r="A9" s="50" t="s">
        <v>198</v>
      </c>
      <c r="B9" s="49"/>
      <c r="C9" s="49"/>
      <c r="D9" s="49"/>
      <c r="E9" s="49"/>
      <c r="F9" s="49"/>
      <c r="G9" s="49"/>
      <c r="H9" s="49"/>
      <c r="I9" s="49"/>
      <c r="J9" s="49"/>
      <c r="K9" s="49"/>
    </row>
    <row r="10" spans="1:11" ht="55" customHeight="1" x14ac:dyDescent="0.35">
      <c r="A10" s="49" t="s">
        <v>137</v>
      </c>
      <c r="B10" s="49"/>
      <c r="C10" s="49"/>
      <c r="D10" s="49"/>
      <c r="E10" s="49"/>
      <c r="F10" s="49"/>
      <c r="G10" s="49"/>
      <c r="H10" s="49"/>
      <c r="I10" s="49"/>
      <c r="J10" s="49"/>
      <c r="K10" s="49"/>
    </row>
    <row r="11" spans="1:11" ht="77.25" customHeight="1" x14ac:dyDescent="0.35">
      <c r="A11" s="51" t="s">
        <v>199</v>
      </c>
      <c r="C11" s="49"/>
      <c r="D11" s="49"/>
      <c r="E11" s="49"/>
      <c r="F11" s="49"/>
      <c r="G11" s="49"/>
      <c r="H11" s="49"/>
      <c r="I11" s="49"/>
      <c r="J11" s="49"/>
      <c r="K11" s="49"/>
    </row>
    <row r="12" spans="1:11" ht="78" customHeight="1" x14ac:dyDescent="0.35">
      <c r="A12" s="51" t="s">
        <v>200</v>
      </c>
      <c r="C12" s="49"/>
      <c r="D12" s="49"/>
      <c r="E12" s="49"/>
      <c r="F12" s="49"/>
      <c r="G12" s="49"/>
      <c r="H12" s="49"/>
      <c r="I12" s="49"/>
      <c r="J12" s="49"/>
      <c r="K12" s="49"/>
    </row>
    <row r="13" spans="1:11" ht="22.5" customHeight="1" x14ac:dyDescent="0.35">
      <c r="A13" s="49" t="s">
        <v>201</v>
      </c>
      <c r="B13" s="49"/>
      <c r="C13" s="49"/>
      <c r="D13" s="49"/>
      <c r="E13" s="49"/>
      <c r="F13" s="49"/>
      <c r="G13" s="49"/>
      <c r="H13" s="49"/>
      <c r="I13" s="49"/>
      <c r="J13" s="49"/>
      <c r="K13" s="49"/>
    </row>
    <row r="14" spans="1:11" ht="40" customHeight="1" x14ac:dyDescent="0.35">
      <c r="A14" s="49" t="s">
        <v>11</v>
      </c>
      <c r="B14" s="49"/>
      <c r="C14" s="49"/>
      <c r="D14" s="49"/>
      <c r="E14" s="49"/>
      <c r="F14" s="49"/>
      <c r="G14" s="49"/>
      <c r="H14" s="49"/>
      <c r="I14" s="49"/>
      <c r="J14" s="49"/>
      <c r="K14" s="49"/>
    </row>
    <row r="15" spans="1:11" s="53" customFormat="1" ht="15.75" customHeight="1" x14ac:dyDescent="0.35">
      <c r="A15" s="52" t="s">
        <v>13</v>
      </c>
      <c r="B15" s="52"/>
      <c r="C15" s="52"/>
      <c r="D15" s="52"/>
      <c r="E15" s="52"/>
      <c r="F15" s="52"/>
      <c r="G15" s="52"/>
      <c r="H15" s="52"/>
      <c r="I15" s="52"/>
      <c r="J15" s="52"/>
      <c r="K15" s="52"/>
    </row>
    <row r="16" spans="1:11" ht="35.15" customHeight="1" x14ac:dyDescent="0.35">
      <c r="A16" s="49" t="s">
        <v>10</v>
      </c>
      <c r="B16" s="49"/>
      <c r="C16" s="49"/>
      <c r="D16" s="49"/>
      <c r="E16" s="49"/>
      <c r="F16" s="49"/>
      <c r="G16" s="49"/>
      <c r="H16" s="49"/>
      <c r="I16" s="49"/>
      <c r="J16" s="49"/>
      <c r="K16" s="49"/>
    </row>
    <row r="17" spans="1:11" ht="15.75" customHeight="1" x14ac:dyDescent="0.35">
      <c r="A17" s="54" t="s">
        <v>179</v>
      </c>
      <c r="B17" s="49"/>
      <c r="C17" s="49"/>
      <c r="D17" s="49"/>
      <c r="E17" s="49"/>
      <c r="F17" s="49"/>
      <c r="G17" s="49"/>
      <c r="H17" s="49"/>
      <c r="I17" s="49"/>
      <c r="J17" s="49"/>
      <c r="K17" s="49"/>
    </row>
    <row r="18" spans="1:11" ht="15" customHeight="1" x14ac:dyDescent="0.35">
      <c r="A18" s="54" t="s">
        <v>180</v>
      </c>
      <c r="B18" s="49"/>
      <c r="C18" s="49"/>
      <c r="D18" s="49"/>
      <c r="E18" s="49"/>
      <c r="F18" s="49"/>
      <c r="G18" s="49"/>
      <c r="H18" s="49"/>
      <c r="I18" s="49"/>
      <c r="J18" s="49"/>
      <c r="K18" s="49"/>
    </row>
    <row r="19" spans="1:11" ht="31.5" customHeight="1" x14ac:dyDescent="0.35">
      <c r="A19" s="54" t="s">
        <v>181</v>
      </c>
      <c r="B19" s="49"/>
      <c r="C19" s="49"/>
      <c r="D19" s="49"/>
      <c r="E19" s="49"/>
      <c r="F19" s="49"/>
      <c r="G19" s="49"/>
      <c r="H19" s="49"/>
      <c r="I19" s="49"/>
      <c r="J19" s="49"/>
      <c r="K19" s="49"/>
    </row>
    <row r="20" spans="1:11" s="53" customFormat="1" ht="15.75" customHeight="1" x14ac:dyDescent="0.35">
      <c r="A20" s="52" t="s">
        <v>87</v>
      </c>
      <c r="B20" s="52"/>
      <c r="C20" s="52"/>
      <c r="D20" s="52"/>
      <c r="E20" s="52"/>
      <c r="F20" s="52"/>
      <c r="G20" s="52"/>
      <c r="H20" s="52"/>
      <c r="I20" s="52"/>
      <c r="J20" s="52"/>
      <c r="K20" s="52"/>
    </row>
    <row r="21" spans="1:11" ht="119.25" customHeight="1" x14ac:dyDescent="0.35">
      <c r="A21" s="49" t="s">
        <v>152</v>
      </c>
      <c r="B21" s="49"/>
      <c r="C21" s="49"/>
      <c r="D21" s="49"/>
      <c r="E21" s="49"/>
      <c r="F21" s="49"/>
      <c r="G21" s="49"/>
      <c r="H21" s="49"/>
      <c r="I21" s="49"/>
      <c r="J21" s="49"/>
      <c r="K21" s="49"/>
    </row>
    <row r="22" spans="1:11" s="53" customFormat="1" ht="15.75" customHeight="1" x14ac:dyDescent="0.35">
      <c r="A22" s="52" t="s">
        <v>12</v>
      </c>
      <c r="B22" s="52"/>
      <c r="C22" s="52"/>
      <c r="D22" s="52"/>
      <c r="E22" s="52"/>
      <c r="F22" s="52"/>
      <c r="G22" s="52"/>
      <c r="H22" s="52"/>
      <c r="I22" s="52"/>
      <c r="J22" s="52"/>
      <c r="K22" s="52"/>
    </row>
    <row r="23" spans="1:11" ht="46.5" customHeight="1" x14ac:dyDescent="0.35">
      <c r="A23" s="49" t="s">
        <v>202</v>
      </c>
      <c r="B23" s="49"/>
      <c r="C23" s="49"/>
      <c r="D23" s="49"/>
      <c r="E23" s="49"/>
      <c r="F23" s="49"/>
      <c r="G23" s="49"/>
      <c r="H23" s="49"/>
      <c r="I23" s="49"/>
      <c r="J23" s="49"/>
      <c r="K23" s="49"/>
    </row>
    <row r="24" spans="1:11" ht="15.75" customHeight="1" x14ac:dyDescent="0.35">
      <c r="A24" s="55" t="s">
        <v>203</v>
      </c>
      <c r="B24" s="30"/>
      <c r="C24" s="30"/>
      <c r="D24" s="30"/>
      <c r="E24" s="30"/>
      <c r="F24" s="30"/>
      <c r="G24" s="30"/>
      <c r="H24" s="30"/>
      <c r="I24" s="30"/>
      <c r="J24" s="30"/>
      <c r="K24" s="30"/>
    </row>
    <row r="25" spans="1:11" x14ac:dyDescent="0.35">
      <c r="A25" s="56" t="s">
        <v>234</v>
      </c>
      <c r="B25" s="57"/>
      <c r="C25" s="57"/>
      <c r="D25" s="57"/>
      <c r="E25" s="57"/>
      <c r="F25" s="57"/>
      <c r="G25" s="57"/>
      <c r="H25" s="57"/>
      <c r="I25" s="57"/>
      <c r="J25" s="57"/>
      <c r="K25" s="57"/>
    </row>
  </sheetData>
  <phoneticPr fontId="8" type="noConversion"/>
  <hyperlinks>
    <hyperlink ref="A24" r:id="rId1" display="Information to assist districts can be found under enrollment totals on the DEED Data Center webpage." xr:uid="{00000000-0004-0000-0100-000000000000}"/>
  </hyperlinks>
  <printOptions horizontalCentered="1"/>
  <pageMargins left="0.5" right="0.5" top="0.75" bottom="0.5" header="0" footer="0"/>
  <pageSetup orientation="portrait" r:id="rId2"/>
  <headerFooter>
    <oddHeader>&amp;L&amp;G&amp;R&amp;"Times New Roman,Bold"&amp;18Report of Comparability
&amp;14in the Distribution of State &amp;&amp; Local Funds</oddHeader>
    <oddFooter>&amp;L&amp;"Times New Roman,Regular"&amp;9Form # 05-12-021
Alaska Department of Education &amp;&amp; Early Development&amp;R&amp;"Times New Roman,Regular"&amp;9&amp;A
Page &amp;P of &amp;N</oddFooter>
  </headerFooter>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32"/>
  <sheetViews>
    <sheetView showGridLines="0" zoomScaleNormal="100" workbookViewId="0">
      <selection activeCell="D3" sqref="D3"/>
    </sheetView>
  </sheetViews>
  <sheetFormatPr defaultColWidth="9.1796875" defaultRowHeight="15.5" x14ac:dyDescent="0.35"/>
  <cols>
    <col min="1" max="1" width="22.453125" style="53" customWidth="1"/>
    <col min="2" max="2" width="24.1796875" style="53" customWidth="1"/>
    <col min="3" max="3" width="10.453125" style="53" bestFit="1" customWidth="1"/>
    <col min="4" max="4" width="10.453125" style="53" customWidth="1"/>
    <col min="5" max="5" width="2.453125" style="53" customWidth="1"/>
    <col min="6" max="6" width="13.54296875" style="53" bestFit="1" customWidth="1"/>
    <col min="7" max="7" width="25" style="53" customWidth="1"/>
    <col min="8" max="16384" width="9.1796875" style="53"/>
  </cols>
  <sheetData>
    <row r="1" spans="1:14" s="17" customFormat="1" ht="22" customHeight="1" x14ac:dyDescent="0.25">
      <c r="A1" s="13" t="s">
        <v>138</v>
      </c>
      <c r="B1" s="14"/>
      <c r="C1" s="14"/>
      <c r="D1" s="14"/>
      <c r="E1" s="14"/>
      <c r="F1" s="14"/>
      <c r="G1" s="15"/>
      <c r="N1" s="244"/>
    </row>
    <row r="2" spans="1:14" ht="23.25" customHeight="1" x14ac:dyDescent="0.35">
      <c r="A2" s="63" t="s">
        <v>14</v>
      </c>
      <c r="B2" s="64" t="s">
        <v>68</v>
      </c>
      <c r="C2" s="64"/>
      <c r="D2" s="64"/>
      <c r="E2" s="65"/>
      <c r="G2"/>
    </row>
    <row r="3" spans="1:14" ht="23.25" customHeight="1" x14ac:dyDescent="0.35">
      <c r="A3" s="66" t="s">
        <v>111</v>
      </c>
      <c r="B3" s="67" t="s">
        <v>69</v>
      </c>
      <c r="C3" s="117"/>
      <c r="D3" s="117"/>
      <c r="E3" s="65"/>
      <c r="F3" s="66"/>
      <c r="G3" s="70"/>
    </row>
    <row r="4" spans="1:14" s="40" customFormat="1" ht="62" x14ac:dyDescent="0.25">
      <c r="A4" s="115" t="s">
        <v>274</v>
      </c>
      <c r="B4" s="68"/>
      <c r="C4" s="68"/>
      <c r="D4" s="68"/>
      <c r="E4" s="68"/>
      <c r="F4" s="68"/>
      <c r="G4" s="68"/>
    </row>
    <row r="5" spans="1:14" s="40" customFormat="1" x14ac:dyDescent="0.25">
      <c r="A5" s="245"/>
      <c r="B5" s="68"/>
      <c r="C5" s="68"/>
      <c r="D5" s="68"/>
      <c r="E5" s="68"/>
      <c r="F5" s="68"/>
      <c r="G5" s="68"/>
    </row>
    <row r="6" spans="1:14" s="70" customFormat="1" ht="41.25" customHeight="1" x14ac:dyDescent="0.25">
      <c r="A6" s="69" t="s">
        <v>206</v>
      </c>
      <c r="B6" s="44"/>
      <c r="C6" s="44"/>
      <c r="D6" s="44"/>
      <c r="E6" s="44"/>
      <c r="F6" s="44"/>
      <c r="G6" s="44"/>
    </row>
    <row r="7" spans="1:14" s="70" customFormat="1" ht="32.25" customHeight="1" x14ac:dyDescent="0.35">
      <c r="A7" s="71" t="s">
        <v>207</v>
      </c>
      <c r="B7" s="72"/>
      <c r="C7" s="72"/>
      <c r="D7" s="72"/>
      <c r="E7" s="72"/>
      <c r="F7" s="72"/>
      <c r="G7" s="72"/>
    </row>
    <row r="8" spans="1:14" s="17" customFormat="1" ht="18" customHeight="1" x14ac:dyDescent="0.25">
      <c r="A8" s="73" t="s">
        <v>85</v>
      </c>
      <c r="B8" s="74"/>
      <c r="C8" s="74"/>
      <c r="D8" s="74"/>
      <c r="E8" s="74"/>
      <c r="F8" s="74"/>
      <c r="G8" s="74"/>
    </row>
    <row r="9" spans="1:14" s="17" customFormat="1" ht="18" customHeight="1" x14ac:dyDescent="0.25">
      <c r="A9" s="73" t="s">
        <v>139</v>
      </c>
      <c r="B9" s="74"/>
      <c r="C9" s="74"/>
      <c r="D9" s="74"/>
      <c r="E9" s="74"/>
      <c r="F9" s="74"/>
      <c r="G9" s="74"/>
    </row>
    <row r="10" spans="1:14" s="17" customFormat="1" ht="21.75" customHeight="1" x14ac:dyDescent="0.25">
      <c r="A10" s="75" t="s">
        <v>140</v>
      </c>
      <c r="B10" s="73"/>
      <c r="C10" s="73"/>
      <c r="D10" s="73"/>
      <c r="E10" s="73"/>
      <c r="F10" s="73"/>
      <c r="G10" s="73"/>
    </row>
    <row r="11" spans="1:14" s="17" customFormat="1" ht="22" customHeight="1" x14ac:dyDescent="0.25">
      <c r="A11" s="13" t="s">
        <v>118</v>
      </c>
      <c r="B11" s="14"/>
      <c r="C11" s="14"/>
      <c r="D11" s="14"/>
      <c r="E11" s="14"/>
      <c r="F11" s="14"/>
      <c r="G11" s="15"/>
    </row>
    <row r="12" spans="1:14" s="70" customFormat="1" ht="38.25" customHeight="1" x14ac:dyDescent="0.25">
      <c r="A12" s="76" t="s">
        <v>186</v>
      </c>
      <c r="B12" s="77"/>
      <c r="C12" s="78"/>
      <c r="D12" s="77"/>
      <c r="E12" s="77"/>
      <c r="F12" s="77"/>
      <c r="G12" s="77"/>
    </row>
    <row r="13" spans="1:14" s="70" customFormat="1" ht="28.5" x14ac:dyDescent="0.35">
      <c r="A13" s="85"/>
      <c r="B13" s="80" t="s">
        <v>210</v>
      </c>
      <c r="D13"/>
      <c r="E13"/>
      <c r="F13"/>
      <c r="G13"/>
    </row>
    <row r="14" spans="1:14" s="70" customFormat="1" x14ac:dyDescent="0.25">
      <c r="A14" s="116" t="s">
        <v>157</v>
      </c>
      <c r="B14" s="82" t="s">
        <v>215</v>
      </c>
      <c r="C14" s="16"/>
      <c r="D14"/>
      <c r="E14"/>
      <c r="F14"/>
      <c r="G14"/>
    </row>
    <row r="15" spans="1:14" s="70" customFormat="1" x14ac:dyDescent="0.25">
      <c r="A15" s="116" t="s">
        <v>212</v>
      </c>
      <c r="B15" s="82" t="s">
        <v>216</v>
      </c>
      <c r="D15"/>
      <c r="E15"/>
      <c r="F15"/>
      <c r="G15"/>
    </row>
    <row r="16" spans="1:14" s="70" customFormat="1" ht="26.25" customHeight="1" x14ac:dyDescent="0.25">
      <c r="A16" s="116" t="s">
        <v>211</v>
      </c>
      <c r="B16" s="82" t="s">
        <v>134</v>
      </c>
      <c r="C16" s="65"/>
      <c r="D16" s="65"/>
      <c r="E16" s="65"/>
      <c r="F16" s="65"/>
      <c r="G16" s="65"/>
    </row>
    <row r="17" spans="1:7" s="70" customFormat="1" ht="28.5" x14ac:dyDescent="0.25">
      <c r="B17" s="80" t="s">
        <v>213</v>
      </c>
      <c r="D17"/>
      <c r="E17"/>
      <c r="F17"/>
      <c r="G17"/>
    </row>
    <row r="18" spans="1:7" s="70" customFormat="1" x14ac:dyDescent="0.25">
      <c r="A18" s="116" t="s">
        <v>157</v>
      </c>
      <c r="B18" s="74" t="s">
        <v>217</v>
      </c>
      <c r="C18" s="16"/>
      <c r="D18"/>
      <c r="E18"/>
      <c r="F18"/>
      <c r="G18"/>
    </row>
    <row r="19" spans="1:7" s="70" customFormat="1" x14ac:dyDescent="0.25">
      <c r="A19" s="116" t="s">
        <v>212</v>
      </c>
      <c r="B19" s="74" t="s">
        <v>218</v>
      </c>
      <c r="C19" s="79"/>
      <c r="D19"/>
      <c r="E19"/>
      <c r="F19"/>
      <c r="G19"/>
    </row>
    <row r="20" spans="1:7" s="70" customFormat="1" ht="26.25" customHeight="1" x14ac:dyDescent="0.25">
      <c r="A20" s="116" t="s">
        <v>211</v>
      </c>
      <c r="B20" s="82" t="s">
        <v>135</v>
      </c>
      <c r="C20" s="79"/>
      <c r="D20" s="74"/>
      <c r="E20" s="74"/>
      <c r="F20" s="74"/>
      <c r="G20" s="74"/>
    </row>
    <row r="21" spans="1:7" s="70" customFormat="1" ht="54.5" x14ac:dyDescent="0.25">
      <c r="B21" s="80" t="s">
        <v>214</v>
      </c>
      <c r="E21" s="80"/>
      <c r="F21" s="80"/>
      <c r="G21" s="80"/>
    </row>
    <row r="22" spans="1:7" s="70" customFormat="1" x14ac:dyDescent="0.25">
      <c r="A22" s="116" t="s">
        <v>157</v>
      </c>
      <c r="B22" s="40" t="s">
        <v>219</v>
      </c>
      <c r="C22" s="41"/>
      <c r="D22"/>
      <c r="E22" s="82"/>
      <c r="F22" s="82"/>
      <c r="G22" s="82"/>
    </row>
    <row r="23" spans="1:7" s="70" customFormat="1" x14ac:dyDescent="0.35">
      <c r="A23" s="116" t="s">
        <v>212</v>
      </c>
      <c r="B23" s="82" t="s">
        <v>158</v>
      </c>
      <c r="C23" s="41"/>
      <c r="D23" s="81"/>
      <c r="E23" s="82"/>
      <c r="F23" s="82"/>
      <c r="G23" s="82"/>
    </row>
    <row r="24" spans="1:7" s="70" customFormat="1" ht="26.25" customHeight="1" x14ac:dyDescent="0.35">
      <c r="A24" s="116" t="s">
        <v>212</v>
      </c>
      <c r="B24" s="82" t="s">
        <v>115</v>
      </c>
      <c r="C24" s="41"/>
      <c r="D24" s="81"/>
      <c r="E24" s="82"/>
      <c r="F24" s="82"/>
      <c r="G24" s="82"/>
    </row>
    <row r="25" spans="1:7" s="70" customFormat="1" ht="41.5" x14ac:dyDescent="0.25">
      <c r="B25" s="80" t="s">
        <v>220</v>
      </c>
      <c r="D25"/>
      <c r="E25" s="74"/>
      <c r="F25" s="74"/>
      <c r="G25" s="74"/>
    </row>
    <row r="26" spans="1:7" s="70" customFormat="1" x14ac:dyDescent="0.25">
      <c r="A26" s="116" t="s">
        <v>141</v>
      </c>
      <c r="B26" s="82" t="s">
        <v>70</v>
      </c>
      <c r="C26" s="17"/>
      <c r="D26" s="83"/>
      <c r="E26" s="83"/>
      <c r="F26" s="83"/>
      <c r="G26" s="83"/>
    </row>
    <row r="27" spans="1:7" s="85" customFormat="1" ht="42" customHeight="1" x14ac:dyDescent="0.35">
      <c r="A27" s="119" t="s">
        <v>221</v>
      </c>
      <c r="B27" s="118"/>
      <c r="C27" s="84"/>
      <c r="D27" s="84"/>
      <c r="E27" s="53"/>
      <c r="F27" s="53"/>
      <c r="G27" s="53"/>
    </row>
    <row r="28" spans="1:7" s="85" customFormat="1" ht="42" customHeight="1" x14ac:dyDescent="0.35">
      <c r="A28" s="53" t="s">
        <v>142</v>
      </c>
      <c r="B28" s="120"/>
      <c r="C28" s="84"/>
      <c r="D28" s="84"/>
      <c r="E28" s="53"/>
      <c r="F28" s="53"/>
      <c r="G28" s="53"/>
    </row>
    <row r="29" spans="1:7" s="85" customFormat="1" ht="42" customHeight="1" x14ac:dyDescent="0.35">
      <c r="A29" s="85" t="s">
        <v>114</v>
      </c>
      <c r="B29" s="120"/>
      <c r="C29" s="86"/>
      <c r="D29" s="84"/>
      <c r="E29" s="53"/>
      <c r="F29" s="53"/>
      <c r="G29" s="53"/>
    </row>
    <row r="30" spans="1:7" x14ac:dyDescent="0.35">
      <c r="A30" s="87" t="s">
        <v>234</v>
      </c>
    </row>
    <row r="32" spans="1:7" ht="18.75" customHeight="1" x14ac:dyDescent="0.35"/>
  </sheetData>
  <phoneticPr fontId="8" type="noConversion"/>
  <dataValidations count="9">
    <dataValidation type="list" allowBlank="1" showInputMessage="1" showErrorMessage="1" sqref="B2" xr:uid="{00000000-0002-0000-0200-000000000000}">
      <formula1>District</formula1>
    </dataValidation>
    <dataValidation type="list" allowBlank="1" showInputMessage="1" showErrorMessage="1" sqref="B3 G3" xr:uid="{00000000-0002-0000-0200-000001000000}">
      <formula1>SchoolYear</formula1>
    </dataValidation>
    <dataValidation allowBlank="1" showInputMessage="1" showErrorMessage="1" prompt="Superintendent/designee signature" sqref="B27" xr:uid="{00000000-0002-0000-0200-000002000000}"/>
    <dataValidation allowBlank="1" showInputMessage="1" showErrorMessage="1" prompt="printed name &amp; title" sqref="B28" xr:uid="{00000000-0002-0000-0200-000003000000}"/>
    <dataValidation allowBlank="1" showInputMessage="1" showErrorMessage="1" prompt="Date mm/dd/yy" sqref="B29" xr:uid="{00000000-0002-0000-0200-000004000000}"/>
    <dataValidation allowBlank="1" showInputMessage="1" showErrorMessage="1" prompt="select checkbox to choose Method A" sqref="A13" xr:uid="{00000000-0002-0000-0200-000005000000}"/>
    <dataValidation allowBlank="1" showInputMessage="1" showErrorMessage="1" prompt="select checkbox to choose Method B" sqref="A17" xr:uid="{00000000-0002-0000-0200-000006000000}"/>
    <dataValidation allowBlank="1" showInputMessage="1" showErrorMessage="1" prompt="select checkbox to choose Single Site District" sqref="A21" xr:uid="{00000000-0002-0000-0200-000007000000}"/>
    <dataValidation allowBlank="1" showInputMessage="1" showErrorMessage="1" prompt="select checkbox to choose District Policy (must also submit Method A or B)" sqref="A25" xr:uid="{00000000-0002-0000-0200-000008000000}"/>
  </dataValidations>
  <hyperlinks>
    <hyperlink ref="A9:G9" location="'Method A - Instructions'!A1" display="Method A - Instructions" xr:uid="{00000000-0004-0000-0200-000000000000}"/>
    <hyperlink ref="A10:G10" location="'Method B - Instructions'!A1" display="Method B - Instructions" xr:uid="{00000000-0004-0000-0200-000001000000}"/>
    <hyperlink ref="A8:G8" location="'Comparability Guidance'!A1" display="Comparability Guidance" xr:uid="{00000000-0004-0000-0200-000002000000}"/>
    <hyperlink ref="B14" location="'Method A - Non-Title I Schools'!Print_Titles" display="Method A tab for Non-Title I Schools" xr:uid="{00000000-0004-0000-0200-000003000000}"/>
    <hyperlink ref="B15" location="'Method A - Title I Schools'!A1" display="Method A tab for Title I Schools," xr:uid="{00000000-0004-0000-0200-000004000000}"/>
    <hyperlink ref="B16" location="'Method A - ONLY Title I Schools'!Print_Titles" display="Method A tab for ONLY Title I Schools" xr:uid="{00000000-0004-0000-0200-000005000000}"/>
    <hyperlink ref="B18" location="'Method B - Non-Title I Schools'!A1" display="Method B tab for Non-Title I Schools" xr:uid="{00000000-0004-0000-0200-000006000000}"/>
    <hyperlink ref="B19" location="'Method B - Title I Schools'!A1" display="Method B tab for Title I Schools" xr:uid="{00000000-0004-0000-0200-000007000000}"/>
    <hyperlink ref="B20" location="'Method B - ONLY Title I Schools'!A1" display="Method B tab for ONLY Title I Schools" xr:uid="{00000000-0004-0000-0200-000008000000}"/>
    <hyperlink ref="B23" location="'Sections II - Part 1'!A1" display="Section II, Part 1 tab" xr:uid="{00000000-0004-0000-0200-000009000000}"/>
    <hyperlink ref="B24" location="'Section II - Part 2'!A1" display="Section II, Part 2 tab" xr:uid="{00000000-0004-0000-0200-00000A000000}"/>
    <hyperlink ref="B26" location="'District Policy Checklist'!A1" display="District Policy Checklist" xr:uid="{00000000-0004-0000-0200-00000B000000}"/>
  </hyperlinks>
  <printOptions horizontalCentered="1"/>
  <pageMargins left="0.5" right="0.5" top="0.75" bottom="0.5" header="0" footer="0"/>
  <pageSetup scale="90" orientation="portrait" r:id="rId1"/>
  <headerFooter>
    <oddHeader>&amp;L&amp;G&amp;R&amp;"Times New Roman,Bold"&amp;18Report of Comparability
&amp;14in the Distribution of State &amp;&amp; Local Funds</oddHeader>
    <oddFooter>&amp;L&amp;"Times New Roman,Regular"&amp;9Form # 05-12-021
Alaska Department of Education &amp;&amp; Early Development&amp;R&amp;"Times New Roman,Regular"&amp;9&amp;A - Method of Determing Comparability
Page &amp;P of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1271" r:id="rId5" name="Check Box 7">
              <controlPr defaultSize="0" autoFill="0" autoLine="0" autoPict="0" altText="Select this checkbox to choose Method A - staff to pupil ration">
                <anchor moveWithCells="1">
                  <from>
                    <xdr:col>0</xdr:col>
                    <xdr:colOff>1181100</xdr:colOff>
                    <xdr:row>11</xdr:row>
                    <xdr:rowOff>488950</xdr:rowOff>
                  </from>
                  <to>
                    <xdr:col>1</xdr:col>
                    <xdr:colOff>12700</xdr:colOff>
                    <xdr:row>12</xdr:row>
                    <xdr:rowOff>222250</xdr:rowOff>
                  </to>
                </anchor>
              </controlPr>
            </control>
          </mc:Choice>
        </mc:AlternateContent>
        <mc:AlternateContent xmlns:mc="http://schemas.openxmlformats.org/markup-compatibility/2006">
          <mc:Choice Requires="x14">
            <control shapeId="11272" r:id="rId6" name="Check Box 8">
              <controlPr defaultSize="0" autoFill="0" autoLine="0" autoPict="0" altText="Select this chekcbox to choose Method B - staff salary per pupil ratio">
                <anchor moveWithCells="1">
                  <from>
                    <xdr:col>0</xdr:col>
                    <xdr:colOff>1174750</xdr:colOff>
                    <xdr:row>15</xdr:row>
                    <xdr:rowOff>317500</xdr:rowOff>
                  </from>
                  <to>
                    <xdr:col>1</xdr:col>
                    <xdr:colOff>0</xdr:colOff>
                    <xdr:row>16</xdr:row>
                    <xdr:rowOff>203200</xdr:rowOff>
                  </to>
                </anchor>
              </controlPr>
            </control>
          </mc:Choice>
        </mc:AlternateContent>
        <mc:AlternateContent xmlns:mc="http://schemas.openxmlformats.org/markup-compatibility/2006">
          <mc:Choice Requires="x14">
            <control shapeId="11273" r:id="rId7" name="Check Box 9">
              <controlPr defaultSize="0" autoFill="0" autoLine="0" autoPict="0" altText="Select this Checkbox to choose Single Site District - One building per gradespan, or all schools have enrollment &lt; 100">
                <anchor moveWithCells="1">
                  <from>
                    <xdr:col>0</xdr:col>
                    <xdr:colOff>1174750</xdr:colOff>
                    <xdr:row>19</xdr:row>
                    <xdr:rowOff>336550</xdr:rowOff>
                  </from>
                  <to>
                    <xdr:col>0</xdr:col>
                    <xdr:colOff>1479550</xdr:colOff>
                    <xdr:row>20</xdr:row>
                    <xdr:rowOff>222250</xdr:rowOff>
                  </to>
                </anchor>
              </controlPr>
            </control>
          </mc:Choice>
        </mc:AlternateContent>
        <mc:AlternateContent xmlns:mc="http://schemas.openxmlformats.org/markup-compatibility/2006">
          <mc:Choice Requires="x14">
            <control shapeId="11274" r:id="rId8" name="Check Box 10">
              <controlPr defaultSize="0" autoFill="0" autoLine="0" autoPict="0" altText="Select this checkbox to choose District Policy - Must also submit either Method A or Method B">
                <anchor moveWithCells="1">
                  <from>
                    <xdr:col>0</xdr:col>
                    <xdr:colOff>1155700</xdr:colOff>
                    <xdr:row>23</xdr:row>
                    <xdr:rowOff>336550</xdr:rowOff>
                  </from>
                  <to>
                    <xdr:col>0</xdr:col>
                    <xdr:colOff>1479550</xdr:colOff>
                    <xdr:row>24</xdr:row>
                    <xdr:rowOff>222250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K49"/>
  <sheetViews>
    <sheetView showGridLines="0" topLeftCell="A12" zoomScaleNormal="100" workbookViewId="0"/>
  </sheetViews>
  <sheetFormatPr defaultColWidth="9.1796875" defaultRowHeight="15.5" x14ac:dyDescent="0.35"/>
  <cols>
    <col min="1" max="1" width="28.1796875" style="18" customWidth="1"/>
    <col min="2" max="2" width="22.54296875" style="18" customWidth="1"/>
    <col min="3" max="3" width="25.453125" style="18" customWidth="1"/>
    <col min="4" max="4" width="28.81640625" style="18" customWidth="1"/>
    <col min="5" max="5" width="22.54296875" style="18" customWidth="1"/>
    <col min="6" max="6" width="8" style="18" bestFit="1" customWidth="1"/>
    <col min="7" max="8" width="10.54296875" style="18" customWidth="1"/>
    <col min="9" max="9" width="20.54296875" style="18" customWidth="1"/>
    <col min="10" max="10" width="8.54296875" style="18" customWidth="1"/>
    <col min="11" max="16384" width="9.1796875" style="18"/>
  </cols>
  <sheetData>
    <row r="1" spans="1:10" s="17" customFormat="1" ht="24.75" customHeight="1" x14ac:dyDescent="0.25">
      <c r="A1" s="13" t="s">
        <v>116</v>
      </c>
      <c r="B1" s="14"/>
      <c r="C1" s="14"/>
      <c r="D1" s="14"/>
      <c r="E1" s="15"/>
      <c r="F1"/>
      <c r="G1"/>
      <c r="H1"/>
      <c r="I1"/>
      <c r="J1"/>
    </row>
    <row r="2" spans="1:10" ht="47.25" customHeight="1" x14ac:dyDescent="0.35">
      <c r="A2" s="88" t="s">
        <v>208</v>
      </c>
      <c r="B2" s="225"/>
      <c r="C2" s="225"/>
      <c r="D2" s="225"/>
      <c r="E2" s="225"/>
      <c r="F2" s="34"/>
      <c r="G2" s="34"/>
      <c r="H2" s="34"/>
      <c r="I2" s="34"/>
      <c r="J2" s="34"/>
    </row>
    <row r="3" spans="1:10" ht="68.25" customHeight="1" x14ac:dyDescent="0.35">
      <c r="A3" s="88" t="s">
        <v>204</v>
      </c>
      <c r="B3" s="88"/>
      <c r="C3" s="225"/>
      <c r="D3" s="225"/>
      <c r="E3" s="225"/>
      <c r="F3" s="34"/>
      <c r="G3" s="34"/>
      <c r="H3" s="34"/>
      <c r="I3" s="34"/>
      <c r="J3" s="34"/>
    </row>
    <row r="4" spans="1:10" ht="84" customHeight="1" x14ac:dyDescent="0.35">
      <c r="A4" s="88" t="s">
        <v>209</v>
      </c>
      <c r="B4" s="227"/>
      <c r="C4" s="225"/>
      <c r="D4" s="225"/>
      <c r="E4" s="225"/>
      <c r="F4" s="34"/>
      <c r="G4" s="34"/>
      <c r="H4" s="34"/>
      <c r="I4" s="34"/>
      <c r="J4" s="34"/>
    </row>
    <row r="5" spans="1:10" ht="29" x14ac:dyDescent="0.35">
      <c r="A5" s="226" t="s">
        <v>144</v>
      </c>
      <c r="B5" s="236"/>
      <c r="C5" s="70"/>
      <c r="D5" s="70"/>
      <c r="E5" s="70"/>
      <c r="F5" s="70"/>
      <c r="G5"/>
      <c r="H5" s="70"/>
      <c r="I5" s="70"/>
      <c r="J5" s="70"/>
    </row>
    <row r="6" spans="1:10" s="90" customFormat="1" ht="18.75" customHeight="1" x14ac:dyDescent="0.25">
      <c r="A6" s="89" t="s">
        <v>159</v>
      </c>
      <c r="B6" s="89"/>
      <c r="C6" s="89"/>
      <c r="D6" s="89"/>
      <c r="E6" s="89"/>
      <c r="F6" s="89"/>
      <c r="G6" s="89"/>
      <c r="H6" s="89"/>
      <c r="I6" s="89"/>
      <c r="J6" s="89"/>
    </row>
    <row r="7" spans="1:10" s="90" customFormat="1" ht="29" x14ac:dyDescent="0.25">
      <c r="A7" s="221" t="s">
        <v>113</v>
      </c>
      <c r="B7" s="222" t="s">
        <v>238</v>
      </c>
      <c r="C7" s="223" t="s">
        <v>182</v>
      </c>
      <c r="D7" s="223" t="s">
        <v>239</v>
      </c>
      <c r="E7" s="224" t="s">
        <v>240</v>
      </c>
      <c r="F7" s="218"/>
      <c r="G7" s="218"/>
      <c r="H7" s="218"/>
      <c r="I7" s="89"/>
      <c r="J7" s="89"/>
    </row>
    <row r="8" spans="1:10" s="90" customFormat="1" ht="53.25" customHeight="1" x14ac:dyDescent="0.25">
      <c r="A8" s="228" t="s">
        <v>241</v>
      </c>
      <c r="B8" s="236"/>
      <c r="C8" s="236"/>
      <c r="D8" s="236"/>
      <c r="E8" s="220"/>
      <c r="F8" s="219"/>
      <c r="G8" s="219"/>
      <c r="H8" s="219"/>
      <c r="I8" s="219"/>
      <c r="J8" s="219"/>
    </row>
    <row r="9" spans="1:10" s="90" customFormat="1" ht="53.25" customHeight="1" x14ac:dyDescent="0.25">
      <c r="A9" s="229" t="s">
        <v>245</v>
      </c>
      <c r="B9" s="236"/>
      <c r="C9" s="236"/>
      <c r="D9" s="236"/>
      <c r="E9" s="220"/>
      <c r="F9" s="219"/>
      <c r="G9" s="219"/>
      <c r="H9" s="219"/>
      <c r="I9" s="219"/>
      <c r="J9" s="219"/>
    </row>
    <row r="10" spans="1:10" s="90" customFormat="1" ht="53.25" customHeight="1" x14ac:dyDescent="0.25">
      <c r="A10" s="229" t="s">
        <v>246</v>
      </c>
      <c r="B10" s="236"/>
      <c r="C10" s="236"/>
      <c r="D10" s="236"/>
      <c r="E10" s="220"/>
      <c r="F10" s="219"/>
      <c r="G10" s="219"/>
      <c r="H10" s="219"/>
      <c r="I10" s="219"/>
      <c r="J10" s="219"/>
    </row>
    <row r="11" spans="1:10" s="90" customFormat="1" ht="53.25" customHeight="1" x14ac:dyDescent="0.25">
      <c r="A11" s="230" t="s">
        <v>242</v>
      </c>
      <c r="B11" s="236"/>
      <c r="C11" s="236"/>
      <c r="D11" s="236"/>
      <c r="E11" s="220"/>
      <c r="F11" s="219"/>
      <c r="G11" s="219"/>
      <c r="H11" s="219"/>
      <c r="I11" s="219"/>
      <c r="J11" s="219"/>
    </row>
    <row r="12" spans="1:10" s="90" customFormat="1" ht="53.25" customHeight="1" x14ac:dyDescent="0.25">
      <c r="A12" s="229" t="s">
        <v>247</v>
      </c>
      <c r="B12" s="236"/>
      <c r="C12" s="236"/>
      <c r="D12" s="236"/>
      <c r="E12" s="220"/>
      <c r="F12" s="219"/>
      <c r="G12" s="219"/>
      <c r="H12" s="219"/>
      <c r="I12" s="219"/>
      <c r="J12" s="219"/>
    </row>
    <row r="13" spans="1:10" s="90" customFormat="1" ht="53.25" customHeight="1" x14ac:dyDescent="0.25">
      <c r="A13" s="229" t="s">
        <v>248</v>
      </c>
      <c r="B13" s="236"/>
      <c r="C13" s="236"/>
      <c r="D13" s="236"/>
      <c r="E13" s="220"/>
      <c r="F13" s="219"/>
      <c r="G13" s="219"/>
      <c r="H13" s="219"/>
      <c r="I13" s="219"/>
      <c r="J13" s="219"/>
    </row>
    <row r="14" spans="1:10" s="90" customFormat="1" ht="53.25" customHeight="1" x14ac:dyDescent="0.25">
      <c r="A14" s="230" t="s">
        <v>243</v>
      </c>
      <c r="B14" s="236"/>
      <c r="C14" s="236"/>
      <c r="D14" s="236"/>
      <c r="E14" s="220"/>
      <c r="F14" s="219"/>
      <c r="G14" s="219"/>
      <c r="H14" s="219"/>
      <c r="I14" s="219"/>
      <c r="J14" s="219"/>
    </row>
    <row r="15" spans="1:10" s="90" customFormat="1" ht="53.25" customHeight="1" x14ac:dyDescent="0.25">
      <c r="A15" s="229" t="s">
        <v>249</v>
      </c>
      <c r="B15" s="236"/>
      <c r="C15" s="236"/>
      <c r="D15" s="236"/>
      <c r="E15" s="220"/>
      <c r="F15" s="219"/>
      <c r="G15" s="219"/>
      <c r="H15" s="219"/>
      <c r="I15" s="219"/>
      <c r="J15" s="219"/>
    </row>
    <row r="16" spans="1:10" s="90" customFormat="1" ht="53.25" customHeight="1" x14ac:dyDescent="0.25">
      <c r="A16" s="229" t="s">
        <v>250</v>
      </c>
      <c r="B16" s="236"/>
      <c r="C16" s="236"/>
      <c r="D16" s="236"/>
      <c r="E16" s="220"/>
      <c r="F16" s="219"/>
      <c r="G16" s="219"/>
      <c r="H16" s="219"/>
      <c r="I16" s="219"/>
      <c r="J16" s="219"/>
    </row>
    <row r="17" spans="1:10" s="90" customFormat="1" ht="53.25" customHeight="1" x14ac:dyDescent="0.25">
      <c r="A17" s="230" t="s">
        <v>244</v>
      </c>
      <c r="B17" s="236"/>
      <c r="C17" s="236"/>
      <c r="D17" s="236"/>
      <c r="E17" s="220"/>
      <c r="F17" s="219"/>
      <c r="G17" s="219"/>
      <c r="H17" s="219"/>
      <c r="I17" s="219"/>
      <c r="J17" s="219"/>
    </row>
    <row r="18" spans="1:10" s="90" customFormat="1" ht="53.25" customHeight="1" x14ac:dyDescent="0.25">
      <c r="A18" s="229" t="s">
        <v>251</v>
      </c>
      <c r="B18" s="236"/>
      <c r="C18" s="236"/>
      <c r="D18" s="236"/>
      <c r="E18" s="220"/>
      <c r="F18" s="219"/>
      <c r="G18" s="219"/>
      <c r="H18" s="219"/>
      <c r="I18" s="219"/>
      <c r="J18" s="219"/>
    </row>
    <row r="19" spans="1:10" s="90" customFormat="1" ht="53.25" customHeight="1" x14ac:dyDescent="0.25">
      <c r="A19" s="231" t="s">
        <v>252</v>
      </c>
      <c r="B19" s="236"/>
      <c r="C19" s="236"/>
      <c r="D19" s="236"/>
      <c r="E19" s="220"/>
      <c r="F19" s="219"/>
      <c r="G19" s="219"/>
      <c r="H19" s="219"/>
      <c r="I19" s="219"/>
      <c r="J19" s="219"/>
    </row>
    <row r="20" spans="1:10" s="90" customFormat="1" ht="18.75" customHeight="1" x14ac:dyDescent="0.25">
      <c r="A20" s="232" t="s">
        <v>253</v>
      </c>
      <c r="B20" s="233" t="s">
        <v>255</v>
      </c>
      <c r="C20" s="234" t="str">
        <f>SUM(C8:C19)&amp;" = (A)"</f>
        <v>0 = (A)</v>
      </c>
      <c r="D20" s="234" t="str">
        <f>SUM(D8:D19)&amp;" = (B)"</f>
        <v>0 = (B)</v>
      </c>
      <c r="E20" s="233" t="s">
        <v>254</v>
      </c>
      <c r="F20" s="89"/>
      <c r="G20" s="89"/>
      <c r="H20" s="89"/>
      <c r="I20" s="89"/>
      <c r="J20" s="89"/>
    </row>
    <row r="21" spans="1:10" s="90" customFormat="1" ht="31" x14ac:dyDescent="0.25">
      <c r="A21" s="235" t="s">
        <v>143</v>
      </c>
      <c r="B21" s="237">
        <f>SUM(C8:C19)+SUM(D8:D19)</f>
        <v>0</v>
      </c>
      <c r="C21" s="103"/>
      <c r="D21" s="103"/>
      <c r="E21" s="103"/>
      <c r="F21" s="89"/>
      <c r="G21" s="89"/>
      <c r="H21" s="89"/>
      <c r="I21" s="89"/>
      <c r="J21" s="89"/>
    </row>
    <row r="22" spans="1:10" s="90" customFormat="1" ht="31" x14ac:dyDescent="0.25">
      <c r="A22" s="238" t="s">
        <v>256</v>
      </c>
      <c r="B22" s="237" t="str">
        <f>IF(OR(B5="",B5=0),"",IF(B5=B21,"Yes","No"))</f>
        <v/>
      </c>
      <c r="C22" s="103"/>
      <c r="D22" s="103"/>
      <c r="E22" s="103"/>
      <c r="F22" s="89"/>
      <c r="G22"/>
      <c r="H22"/>
      <c r="I22" s="89"/>
      <c r="J22" s="89"/>
    </row>
    <row r="23" spans="1:10" s="90" customFormat="1" ht="18" customHeight="1" x14ac:dyDescent="0.25">
      <c r="A23" s="239" t="s">
        <v>234</v>
      </c>
      <c r="B23"/>
      <c r="C23"/>
      <c r="D23"/>
      <c r="E23"/>
      <c r="F23"/>
      <c r="G23"/>
      <c r="H23"/>
      <c r="I23"/>
      <c r="J23" s="89"/>
    </row>
    <row r="24" spans="1:10" s="90" customFormat="1" ht="15" customHeight="1" x14ac:dyDescent="0.25">
      <c r="A24"/>
      <c r="B24"/>
      <c r="C24"/>
      <c r="D24"/>
      <c r="E24"/>
      <c r="F24"/>
      <c r="G24"/>
      <c r="H24"/>
      <c r="I24"/>
      <c r="J24" s="89"/>
    </row>
    <row r="25" spans="1:10" s="90" customFormat="1" ht="18.75" customHeight="1" x14ac:dyDescent="0.25">
      <c r="A25"/>
      <c r="B25"/>
      <c r="C25"/>
      <c r="D25"/>
      <c r="E25"/>
      <c r="F25"/>
      <c r="G25"/>
      <c r="H25"/>
      <c r="I25"/>
      <c r="J25" s="89"/>
    </row>
    <row r="26" spans="1:10" s="90" customFormat="1" ht="18.75" customHeight="1" x14ac:dyDescent="0.25">
      <c r="A26"/>
      <c r="B26"/>
      <c r="C26"/>
      <c r="D26"/>
      <c r="E26"/>
      <c r="F26"/>
      <c r="G26"/>
      <c r="H26"/>
      <c r="I26"/>
      <c r="J26" s="89"/>
    </row>
    <row r="27" spans="1:10" s="90" customFormat="1" ht="18.75" customHeight="1" x14ac:dyDescent="0.25">
      <c r="A27"/>
      <c r="B27"/>
      <c r="C27"/>
      <c r="D27"/>
      <c r="E27"/>
      <c r="F27"/>
      <c r="G27"/>
      <c r="H27"/>
      <c r="I27"/>
      <c r="J27" s="89"/>
    </row>
    <row r="28" spans="1:10" s="90" customFormat="1" ht="7.5" customHeight="1" x14ac:dyDescent="0.25">
      <c r="A28"/>
      <c r="B28"/>
      <c r="C28"/>
      <c r="D28"/>
      <c r="E28"/>
      <c r="F28"/>
      <c r="G28"/>
      <c r="H28"/>
      <c r="I28"/>
      <c r="J28" s="89"/>
    </row>
    <row r="29" spans="1:10" s="90" customFormat="1" ht="18.75" customHeight="1" x14ac:dyDescent="0.25">
      <c r="A29"/>
      <c r="B29"/>
      <c r="C29"/>
      <c r="D29"/>
      <c r="E29"/>
      <c r="F29"/>
      <c r="G29"/>
      <c r="H29"/>
      <c r="I29"/>
      <c r="J29" s="89"/>
    </row>
    <row r="30" spans="1:10" s="90" customFormat="1" ht="18.75" customHeight="1" x14ac:dyDescent="0.25">
      <c r="A30"/>
      <c r="B30"/>
      <c r="C30"/>
      <c r="D30"/>
      <c r="E30"/>
      <c r="F30"/>
      <c r="G30"/>
      <c r="H30"/>
      <c r="I30"/>
      <c r="J30" s="89"/>
    </row>
    <row r="31" spans="1:10" s="90" customFormat="1" ht="18.75" customHeight="1" x14ac:dyDescent="0.25">
      <c r="A31"/>
      <c r="B31"/>
      <c r="C31"/>
      <c r="D31"/>
      <c r="E31"/>
      <c r="F31"/>
      <c r="G31"/>
      <c r="H31"/>
      <c r="I31"/>
      <c r="J31" s="89"/>
    </row>
    <row r="32" spans="1:10" s="90" customFormat="1" ht="18.75" customHeight="1" x14ac:dyDescent="0.25">
      <c r="A32"/>
      <c r="B32"/>
      <c r="C32"/>
      <c r="D32"/>
      <c r="E32"/>
      <c r="F32"/>
      <c r="G32"/>
      <c r="H32"/>
      <c r="I32"/>
      <c r="J32" s="89"/>
    </row>
    <row r="33" spans="1:11" s="90" customFormat="1" ht="7.5" customHeight="1" x14ac:dyDescent="0.25">
      <c r="A33"/>
      <c r="B33"/>
      <c r="C33"/>
      <c r="D33"/>
      <c r="E33"/>
      <c r="F33"/>
      <c r="G33"/>
      <c r="H33"/>
      <c r="I33"/>
      <c r="J33" s="89"/>
    </row>
    <row r="34" spans="1:11" s="90" customFormat="1" ht="18.75" customHeight="1" x14ac:dyDescent="0.25">
      <c r="A34"/>
      <c r="B34"/>
      <c r="C34"/>
      <c r="D34"/>
      <c r="E34"/>
      <c r="F34"/>
      <c r="G34"/>
      <c r="H34"/>
      <c r="I34"/>
      <c r="J34" s="89"/>
    </row>
    <row r="35" spans="1:11" s="90" customFormat="1" ht="18.75" customHeight="1" x14ac:dyDescent="0.25">
      <c r="A35"/>
      <c r="B35"/>
      <c r="C35"/>
      <c r="D35"/>
      <c r="E35"/>
      <c r="F35"/>
      <c r="G35"/>
      <c r="H35"/>
      <c r="I35"/>
      <c r="J35" s="89"/>
    </row>
    <row r="36" spans="1:11" s="90" customFormat="1" ht="18.75" customHeight="1" x14ac:dyDescent="0.25">
      <c r="A36"/>
      <c r="B36"/>
      <c r="C36"/>
      <c r="D36"/>
      <c r="E36"/>
      <c r="F36"/>
      <c r="G36"/>
      <c r="H36"/>
      <c r="I36"/>
      <c r="J36" s="89"/>
    </row>
    <row r="37" spans="1:11" s="90" customFormat="1" ht="18.75" customHeight="1" x14ac:dyDescent="0.25">
      <c r="A37"/>
      <c r="B37"/>
      <c r="C37"/>
      <c r="D37"/>
      <c r="E37"/>
      <c r="F37"/>
      <c r="G37"/>
      <c r="H37"/>
      <c r="I37"/>
      <c r="J37" s="89"/>
    </row>
    <row r="38" spans="1:11" s="90" customFormat="1" ht="7.5" customHeight="1" x14ac:dyDescent="0.25">
      <c r="A38"/>
      <c r="B38"/>
      <c r="C38"/>
      <c r="D38"/>
      <c r="E38"/>
      <c r="F38"/>
      <c r="G38"/>
      <c r="H38"/>
      <c r="I38"/>
      <c r="J38" s="89"/>
    </row>
    <row r="39" spans="1:11" s="90" customFormat="1" ht="18.75" customHeight="1" x14ac:dyDescent="0.25">
      <c r="A39"/>
      <c r="B39"/>
      <c r="C39"/>
      <c r="D39"/>
      <c r="E39"/>
      <c r="F39"/>
      <c r="G39"/>
      <c r="H39"/>
      <c r="I39"/>
      <c r="J39" s="89"/>
    </row>
    <row r="40" spans="1:11" s="90" customFormat="1" ht="18.75" customHeight="1" x14ac:dyDescent="0.25">
      <c r="A40"/>
      <c r="B40"/>
      <c r="C40"/>
      <c r="D40"/>
      <c r="E40"/>
      <c r="F40"/>
      <c r="G40"/>
      <c r="H40"/>
      <c r="I40"/>
      <c r="J40" s="89"/>
    </row>
    <row r="41" spans="1:11" s="90" customFormat="1" ht="18.75" customHeight="1" x14ac:dyDescent="0.25">
      <c r="A41"/>
      <c r="B41"/>
      <c r="C41"/>
      <c r="D41"/>
      <c r="E41"/>
      <c r="F41"/>
      <c r="G41"/>
      <c r="H41"/>
      <c r="I41"/>
      <c r="J41" s="89"/>
    </row>
    <row r="42" spans="1:11" s="90" customFormat="1" ht="18.75" customHeight="1" x14ac:dyDescent="0.3">
      <c r="A42"/>
      <c r="B42"/>
      <c r="C42"/>
      <c r="D42"/>
      <c r="E42"/>
      <c r="F42"/>
      <c r="G42"/>
      <c r="H42"/>
      <c r="I42"/>
      <c r="J42" s="89"/>
      <c r="K42" s="36"/>
    </row>
    <row r="43" spans="1:11" x14ac:dyDescent="0.35">
      <c r="A43"/>
      <c r="B43"/>
      <c r="C43"/>
      <c r="D43"/>
      <c r="E43"/>
      <c r="F43"/>
      <c r="G43"/>
      <c r="H43"/>
      <c r="I43"/>
      <c r="J43" s="36"/>
      <c r="K43" s="36"/>
    </row>
    <row r="44" spans="1:11" s="17" customFormat="1" ht="18" customHeight="1" x14ac:dyDescent="0.3">
      <c r="A44"/>
      <c r="B44"/>
      <c r="C44"/>
      <c r="D44"/>
      <c r="E44"/>
      <c r="F44"/>
      <c r="G44"/>
      <c r="H44"/>
      <c r="I44"/>
      <c r="J44" s="36"/>
      <c r="K44" s="36"/>
    </row>
    <row r="45" spans="1:11" ht="9.75" customHeight="1" x14ac:dyDescent="0.35">
      <c r="A45"/>
      <c r="B45"/>
      <c r="C45"/>
      <c r="D45"/>
      <c r="E45"/>
      <c r="F45"/>
      <c r="G45"/>
      <c r="H45"/>
      <c r="I45"/>
      <c r="J45" s="85"/>
      <c r="K45" s="36"/>
    </row>
    <row r="46" spans="1:11" s="17" customFormat="1" ht="20.149999999999999" customHeight="1" x14ac:dyDescent="0.3">
      <c r="A46"/>
      <c r="B46"/>
      <c r="C46"/>
      <c r="D46"/>
      <c r="E46"/>
      <c r="F46"/>
      <c r="G46"/>
      <c r="H46"/>
      <c r="I46"/>
      <c r="J46" s="70"/>
      <c r="K46" s="36"/>
    </row>
    <row r="47" spans="1:11" s="17" customFormat="1" ht="3" customHeight="1" x14ac:dyDescent="0.3">
      <c r="A47"/>
      <c r="B47"/>
      <c r="C47"/>
      <c r="D47"/>
      <c r="E47"/>
      <c r="F47"/>
      <c r="G47"/>
      <c r="H47"/>
      <c r="I47"/>
      <c r="J47" s="63"/>
      <c r="K47" s="36"/>
    </row>
    <row r="48" spans="1:11" s="17" customFormat="1" ht="20.149999999999999" customHeight="1" x14ac:dyDescent="0.3">
      <c r="A48"/>
      <c r="B48"/>
      <c r="C48"/>
      <c r="D48"/>
      <c r="E48"/>
      <c r="F48"/>
      <c r="G48"/>
      <c r="H48"/>
      <c r="I48"/>
      <c r="J48" s="70"/>
      <c r="K48" s="36"/>
    </row>
    <row r="49" spans="1:9" ht="15" customHeight="1" x14ac:dyDescent="0.35">
      <c r="A49"/>
      <c r="B49"/>
      <c r="C49"/>
      <c r="D49"/>
      <c r="E49"/>
      <c r="F49"/>
      <c r="G49"/>
      <c r="H49"/>
      <c r="I49"/>
    </row>
  </sheetData>
  <phoneticPr fontId="8" type="noConversion"/>
  <dataValidations xWindow="920" yWindow="617" count="9">
    <dataValidation allowBlank="1" showInputMessage="1" showErrorMessage="1" prompt="enter total number of school in district" sqref="B5" xr:uid="{00000000-0002-0000-0300-000000000000}"/>
    <dataValidation allowBlank="1" showInputMessage="1" showErrorMessage="1" prompt="enter enrollment range (low grade to high grade)" sqref="B8:B19" xr:uid="{00000000-0002-0000-0300-000001000000}"/>
    <dataValidation allowBlank="1" showInputMessage="1" showErrorMessage="1" prompt="enter number of Title I schools" sqref="C8:C19" xr:uid="{00000000-0002-0000-0300-000002000000}"/>
    <dataValidation allowBlank="1" showInputMessage="1" showErrorMessage="1" prompt="enter number of Non-Title I schools" sqref="D8:D19" xr:uid="{00000000-0002-0000-0300-000003000000}"/>
    <dataValidation allowBlank="1" showInputMessage="1" showErrorMessage="1" prompt="select all applicable options to exclude schools" sqref="E8:E19" xr:uid="{00000000-0002-0000-0300-000004000000}"/>
    <dataValidation allowBlank="1" showInputMessage="1" showErrorMessage="1" prompt="do not enter data in this cell" sqref="B20 E20" xr:uid="{00000000-0002-0000-0300-000005000000}"/>
    <dataValidation allowBlank="1" showInputMessage="1" showErrorMessage="1" prompt="do not enter data in this cell - auto fills" sqref="C20:D20" xr:uid="{00000000-0002-0000-0300-000006000000}"/>
    <dataValidation allowBlank="1" showInputMessage="1" showErrorMessage="1" prompt="this cell auto-fills" sqref="B21 B22" xr:uid="{00000000-0002-0000-0300-000007000000}"/>
    <dataValidation allowBlank="1" showInputMessage="1" showErrorMessage="1" prompt="End of workseet" sqref="A23" xr:uid="{EA4C1B5C-BAC1-440B-A756-22638A4B2D14}"/>
  </dataValidations>
  <printOptions horizontalCentered="1"/>
  <pageMargins left="0.5" right="0.5" top="0.75" bottom="0.5" header="0" footer="0"/>
  <pageSetup scale="66" orientation="portrait" r:id="rId1"/>
  <headerFooter>
    <oddHeader>&amp;L&amp;G&amp;R&amp;"Times New Roman,Bold"&amp;18Report of Comparability
&amp;14in the Distribution of State &amp;&amp; Local Funds</oddHeader>
    <oddFooter>&amp;L&amp;"Times New Roman,Regular"&amp;9Form # 05-12-021
Alaska Department of Education &amp;&amp; Early Development&amp;R&amp;"Times New Roman,Regular"&amp;9&amp;A - Grade Span Categories &amp;&amp; Schools Excluded
Page &amp;P of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9499" r:id="rId5" name="Check Box 43">
              <controlPr defaultSize="0" autoFill="0" autoLine="0" autoPict="0">
                <anchor moveWithCells="1">
                  <from>
                    <xdr:col>4</xdr:col>
                    <xdr:colOff>114300</xdr:colOff>
                    <xdr:row>7</xdr:row>
                    <xdr:rowOff>31750</xdr:rowOff>
                  </from>
                  <to>
                    <xdr:col>4</xdr:col>
                    <xdr:colOff>1270000</xdr:colOff>
                    <xdr:row>7</xdr:row>
                    <xdr:rowOff>241300</xdr:rowOff>
                  </to>
                </anchor>
              </controlPr>
            </control>
          </mc:Choice>
        </mc:AlternateContent>
        <mc:AlternateContent xmlns:mc="http://schemas.openxmlformats.org/markup-compatibility/2006">
          <mc:Choice Requires="x14">
            <control shapeId="19500" r:id="rId6" name="Check Box 44">
              <controlPr defaultSize="0" autoFill="0" autoLine="0" autoPict="0">
                <anchor moveWithCells="1">
                  <from>
                    <xdr:col>4</xdr:col>
                    <xdr:colOff>114300</xdr:colOff>
                    <xdr:row>7</xdr:row>
                    <xdr:rowOff>241300</xdr:rowOff>
                  </from>
                  <to>
                    <xdr:col>4</xdr:col>
                    <xdr:colOff>1270000</xdr:colOff>
                    <xdr:row>7</xdr:row>
                    <xdr:rowOff>450850</xdr:rowOff>
                  </to>
                </anchor>
              </controlPr>
            </control>
          </mc:Choice>
        </mc:AlternateContent>
        <mc:AlternateContent xmlns:mc="http://schemas.openxmlformats.org/markup-compatibility/2006">
          <mc:Choice Requires="x14">
            <control shapeId="19501" r:id="rId7" name="Check Box 45">
              <controlPr defaultSize="0" autoFill="0" autoLine="0" autoPict="0">
                <anchor moveWithCells="1">
                  <from>
                    <xdr:col>4</xdr:col>
                    <xdr:colOff>114300</xdr:colOff>
                    <xdr:row>7</xdr:row>
                    <xdr:rowOff>450850</xdr:rowOff>
                  </from>
                  <to>
                    <xdr:col>4</xdr:col>
                    <xdr:colOff>1270000</xdr:colOff>
                    <xdr:row>7</xdr:row>
                    <xdr:rowOff>660400</xdr:rowOff>
                  </to>
                </anchor>
              </controlPr>
            </control>
          </mc:Choice>
        </mc:AlternateContent>
        <mc:AlternateContent xmlns:mc="http://schemas.openxmlformats.org/markup-compatibility/2006">
          <mc:Choice Requires="x14">
            <control shapeId="19502" r:id="rId8" name="Check Box 46">
              <controlPr defaultSize="0" autoFill="0" autoLine="0" autoPict="0">
                <anchor moveWithCells="1">
                  <from>
                    <xdr:col>4</xdr:col>
                    <xdr:colOff>114300</xdr:colOff>
                    <xdr:row>8</xdr:row>
                    <xdr:rowOff>31750</xdr:rowOff>
                  </from>
                  <to>
                    <xdr:col>4</xdr:col>
                    <xdr:colOff>1270000</xdr:colOff>
                    <xdr:row>8</xdr:row>
                    <xdr:rowOff>241300</xdr:rowOff>
                  </to>
                </anchor>
              </controlPr>
            </control>
          </mc:Choice>
        </mc:AlternateContent>
        <mc:AlternateContent xmlns:mc="http://schemas.openxmlformats.org/markup-compatibility/2006">
          <mc:Choice Requires="x14">
            <control shapeId="19503" r:id="rId9" name="Check Box 47">
              <controlPr defaultSize="0" autoFill="0" autoLine="0" autoPict="0">
                <anchor moveWithCells="1">
                  <from>
                    <xdr:col>4</xdr:col>
                    <xdr:colOff>114300</xdr:colOff>
                    <xdr:row>8</xdr:row>
                    <xdr:rowOff>241300</xdr:rowOff>
                  </from>
                  <to>
                    <xdr:col>4</xdr:col>
                    <xdr:colOff>1270000</xdr:colOff>
                    <xdr:row>8</xdr:row>
                    <xdr:rowOff>450850</xdr:rowOff>
                  </to>
                </anchor>
              </controlPr>
            </control>
          </mc:Choice>
        </mc:AlternateContent>
        <mc:AlternateContent xmlns:mc="http://schemas.openxmlformats.org/markup-compatibility/2006">
          <mc:Choice Requires="x14">
            <control shapeId="19504" r:id="rId10" name="Check Box 48">
              <controlPr defaultSize="0" autoFill="0" autoLine="0" autoPict="0">
                <anchor moveWithCells="1">
                  <from>
                    <xdr:col>4</xdr:col>
                    <xdr:colOff>114300</xdr:colOff>
                    <xdr:row>8</xdr:row>
                    <xdr:rowOff>450850</xdr:rowOff>
                  </from>
                  <to>
                    <xdr:col>4</xdr:col>
                    <xdr:colOff>1270000</xdr:colOff>
                    <xdr:row>8</xdr:row>
                    <xdr:rowOff>660400</xdr:rowOff>
                  </to>
                </anchor>
              </controlPr>
            </control>
          </mc:Choice>
        </mc:AlternateContent>
        <mc:AlternateContent xmlns:mc="http://schemas.openxmlformats.org/markup-compatibility/2006">
          <mc:Choice Requires="x14">
            <control shapeId="19505" r:id="rId11" name="Check Box 49">
              <controlPr defaultSize="0" autoFill="0" autoLine="0" autoPict="0">
                <anchor moveWithCells="1">
                  <from>
                    <xdr:col>4</xdr:col>
                    <xdr:colOff>114300</xdr:colOff>
                    <xdr:row>9</xdr:row>
                    <xdr:rowOff>31750</xdr:rowOff>
                  </from>
                  <to>
                    <xdr:col>4</xdr:col>
                    <xdr:colOff>1270000</xdr:colOff>
                    <xdr:row>9</xdr:row>
                    <xdr:rowOff>241300</xdr:rowOff>
                  </to>
                </anchor>
              </controlPr>
            </control>
          </mc:Choice>
        </mc:AlternateContent>
        <mc:AlternateContent xmlns:mc="http://schemas.openxmlformats.org/markup-compatibility/2006">
          <mc:Choice Requires="x14">
            <control shapeId="19506" r:id="rId12" name="Check Box 50">
              <controlPr defaultSize="0" autoFill="0" autoLine="0" autoPict="0">
                <anchor moveWithCells="1">
                  <from>
                    <xdr:col>4</xdr:col>
                    <xdr:colOff>114300</xdr:colOff>
                    <xdr:row>9</xdr:row>
                    <xdr:rowOff>241300</xdr:rowOff>
                  </from>
                  <to>
                    <xdr:col>4</xdr:col>
                    <xdr:colOff>1270000</xdr:colOff>
                    <xdr:row>9</xdr:row>
                    <xdr:rowOff>450850</xdr:rowOff>
                  </to>
                </anchor>
              </controlPr>
            </control>
          </mc:Choice>
        </mc:AlternateContent>
        <mc:AlternateContent xmlns:mc="http://schemas.openxmlformats.org/markup-compatibility/2006">
          <mc:Choice Requires="x14">
            <control shapeId="19507" r:id="rId13" name="Check Box 51">
              <controlPr defaultSize="0" autoFill="0" autoLine="0" autoPict="0">
                <anchor moveWithCells="1">
                  <from>
                    <xdr:col>4</xdr:col>
                    <xdr:colOff>114300</xdr:colOff>
                    <xdr:row>9</xdr:row>
                    <xdr:rowOff>450850</xdr:rowOff>
                  </from>
                  <to>
                    <xdr:col>4</xdr:col>
                    <xdr:colOff>1270000</xdr:colOff>
                    <xdr:row>9</xdr:row>
                    <xdr:rowOff>660400</xdr:rowOff>
                  </to>
                </anchor>
              </controlPr>
            </control>
          </mc:Choice>
        </mc:AlternateContent>
        <mc:AlternateContent xmlns:mc="http://schemas.openxmlformats.org/markup-compatibility/2006">
          <mc:Choice Requires="x14">
            <control shapeId="19508" r:id="rId14" name="Check Box 52">
              <controlPr defaultSize="0" autoFill="0" autoLine="0" autoPict="0">
                <anchor moveWithCells="1">
                  <from>
                    <xdr:col>4</xdr:col>
                    <xdr:colOff>114300</xdr:colOff>
                    <xdr:row>10</xdr:row>
                    <xdr:rowOff>31750</xdr:rowOff>
                  </from>
                  <to>
                    <xdr:col>4</xdr:col>
                    <xdr:colOff>1270000</xdr:colOff>
                    <xdr:row>10</xdr:row>
                    <xdr:rowOff>241300</xdr:rowOff>
                  </to>
                </anchor>
              </controlPr>
            </control>
          </mc:Choice>
        </mc:AlternateContent>
        <mc:AlternateContent xmlns:mc="http://schemas.openxmlformats.org/markup-compatibility/2006">
          <mc:Choice Requires="x14">
            <control shapeId="19509" r:id="rId15" name="Check Box 53">
              <controlPr defaultSize="0" autoFill="0" autoLine="0" autoPict="0">
                <anchor moveWithCells="1">
                  <from>
                    <xdr:col>4</xdr:col>
                    <xdr:colOff>114300</xdr:colOff>
                    <xdr:row>10</xdr:row>
                    <xdr:rowOff>241300</xdr:rowOff>
                  </from>
                  <to>
                    <xdr:col>4</xdr:col>
                    <xdr:colOff>1270000</xdr:colOff>
                    <xdr:row>10</xdr:row>
                    <xdr:rowOff>450850</xdr:rowOff>
                  </to>
                </anchor>
              </controlPr>
            </control>
          </mc:Choice>
        </mc:AlternateContent>
        <mc:AlternateContent xmlns:mc="http://schemas.openxmlformats.org/markup-compatibility/2006">
          <mc:Choice Requires="x14">
            <control shapeId="19510" r:id="rId16" name="Check Box 54">
              <controlPr defaultSize="0" autoFill="0" autoLine="0" autoPict="0">
                <anchor moveWithCells="1">
                  <from>
                    <xdr:col>4</xdr:col>
                    <xdr:colOff>114300</xdr:colOff>
                    <xdr:row>10</xdr:row>
                    <xdr:rowOff>450850</xdr:rowOff>
                  </from>
                  <to>
                    <xdr:col>4</xdr:col>
                    <xdr:colOff>1270000</xdr:colOff>
                    <xdr:row>10</xdr:row>
                    <xdr:rowOff>660400</xdr:rowOff>
                  </to>
                </anchor>
              </controlPr>
            </control>
          </mc:Choice>
        </mc:AlternateContent>
        <mc:AlternateContent xmlns:mc="http://schemas.openxmlformats.org/markup-compatibility/2006">
          <mc:Choice Requires="x14">
            <control shapeId="19511" r:id="rId17" name="Check Box 55">
              <controlPr defaultSize="0" autoFill="0" autoLine="0" autoPict="0">
                <anchor moveWithCells="1">
                  <from>
                    <xdr:col>4</xdr:col>
                    <xdr:colOff>114300</xdr:colOff>
                    <xdr:row>11</xdr:row>
                    <xdr:rowOff>31750</xdr:rowOff>
                  </from>
                  <to>
                    <xdr:col>4</xdr:col>
                    <xdr:colOff>1270000</xdr:colOff>
                    <xdr:row>11</xdr:row>
                    <xdr:rowOff>241300</xdr:rowOff>
                  </to>
                </anchor>
              </controlPr>
            </control>
          </mc:Choice>
        </mc:AlternateContent>
        <mc:AlternateContent xmlns:mc="http://schemas.openxmlformats.org/markup-compatibility/2006">
          <mc:Choice Requires="x14">
            <control shapeId="19512" r:id="rId18" name="Check Box 56">
              <controlPr defaultSize="0" autoFill="0" autoLine="0" autoPict="0">
                <anchor moveWithCells="1">
                  <from>
                    <xdr:col>4</xdr:col>
                    <xdr:colOff>114300</xdr:colOff>
                    <xdr:row>11</xdr:row>
                    <xdr:rowOff>241300</xdr:rowOff>
                  </from>
                  <to>
                    <xdr:col>4</xdr:col>
                    <xdr:colOff>1270000</xdr:colOff>
                    <xdr:row>11</xdr:row>
                    <xdr:rowOff>450850</xdr:rowOff>
                  </to>
                </anchor>
              </controlPr>
            </control>
          </mc:Choice>
        </mc:AlternateContent>
        <mc:AlternateContent xmlns:mc="http://schemas.openxmlformats.org/markup-compatibility/2006">
          <mc:Choice Requires="x14">
            <control shapeId="19513" r:id="rId19" name="Check Box 57">
              <controlPr defaultSize="0" autoFill="0" autoLine="0" autoPict="0">
                <anchor moveWithCells="1">
                  <from>
                    <xdr:col>4</xdr:col>
                    <xdr:colOff>114300</xdr:colOff>
                    <xdr:row>11</xdr:row>
                    <xdr:rowOff>450850</xdr:rowOff>
                  </from>
                  <to>
                    <xdr:col>4</xdr:col>
                    <xdr:colOff>1270000</xdr:colOff>
                    <xdr:row>11</xdr:row>
                    <xdr:rowOff>660400</xdr:rowOff>
                  </to>
                </anchor>
              </controlPr>
            </control>
          </mc:Choice>
        </mc:AlternateContent>
        <mc:AlternateContent xmlns:mc="http://schemas.openxmlformats.org/markup-compatibility/2006">
          <mc:Choice Requires="x14">
            <control shapeId="19514" r:id="rId20" name="Check Box 58">
              <controlPr defaultSize="0" autoFill="0" autoLine="0" autoPict="0">
                <anchor moveWithCells="1">
                  <from>
                    <xdr:col>4</xdr:col>
                    <xdr:colOff>114300</xdr:colOff>
                    <xdr:row>12</xdr:row>
                    <xdr:rowOff>31750</xdr:rowOff>
                  </from>
                  <to>
                    <xdr:col>4</xdr:col>
                    <xdr:colOff>1270000</xdr:colOff>
                    <xdr:row>12</xdr:row>
                    <xdr:rowOff>241300</xdr:rowOff>
                  </to>
                </anchor>
              </controlPr>
            </control>
          </mc:Choice>
        </mc:AlternateContent>
        <mc:AlternateContent xmlns:mc="http://schemas.openxmlformats.org/markup-compatibility/2006">
          <mc:Choice Requires="x14">
            <control shapeId="19515" r:id="rId21" name="Check Box 59">
              <controlPr defaultSize="0" autoFill="0" autoLine="0" autoPict="0">
                <anchor moveWithCells="1">
                  <from>
                    <xdr:col>4</xdr:col>
                    <xdr:colOff>114300</xdr:colOff>
                    <xdr:row>12</xdr:row>
                    <xdr:rowOff>241300</xdr:rowOff>
                  </from>
                  <to>
                    <xdr:col>4</xdr:col>
                    <xdr:colOff>1270000</xdr:colOff>
                    <xdr:row>12</xdr:row>
                    <xdr:rowOff>450850</xdr:rowOff>
                  </to>
                </anchor>
              </controlPr>
            </control>
          </mc:Choice>
        </mc:AlternateContent>
        <mc:AlternateContent xmlns:mc="http://schemas.openxmlformats.org/markup-compatibility/2006">
          <mc:Choice Requires="x14">
            <control shapeId="19516" r:id="rId22" name="Check Box 60">
              <controlPr defaultSize="0" autoFill="0" autoLine="0" autoPict="0">
                <anchor moveWithCells="1">
                  <from>
                    <xdr:col>4</xdr:col>
                    <xdr:colOff>114300</xdr:colOff>
                    <xdr:row>12</xdr:row>
                    <xdr:rowOff>450850</xdr:rowOff>
                  </from>
                  <to>
                    <xdr:col>4</xdr:col>
                    <xdr:colOff>1270000</xdr:colOff>
                    <xdr:row>12</xdr:row>
                    <xdr:rowOff>660400</xdr:rowOff>
                  </to>
                </anchor>
              </controlPr>
            </control>
          </mc:Choice>
        </mc:AlternateContent>
        <mc:AlternateContent xmlns:mc="http://schemas.openxmlformats.org/markup-compatibility/2006">
          <mc:Choice Requires="x14">
            <control shapeId="19517" r:id="rId23" name="Check Box 61">
              <controlPr defaultSize="0" autoFill="0" autoLine="0" autoPict="0">
                <anchor moveWithCells="1">
                  <from>
                    <xdr:col>4</xdr:col>
                    <xdr:colOff>114300</xdr:colOff>
                    <xdr:row>13</xdr:row>
                    <xdr:rowOff>31750</xdr:rowOff>
                  </from>
                  <to>
                    <xdr:col>4</xdr:col>
                    <xdr:colOff>1270000</xdr:colOff>
                    <xdr:row>13</xdr:row>
                    <xdr:rowOff>241300</xdr:rowOff>
                  </to>
                </anchor>
              </controlPr>
            </control>
          </mc:Choice>
        </mc:AlternateContent>
        <mc:AlternateContent xmlns:mc="http://schemas.openxmlformats.org/markup-compatibility/2006">
          <mc:Choice Requires="x14">
            <control shapeId="19518" r:id="rId24" name="Check Box 62">
              <controlPr defaultSize="0" autoFill="0" autoLine="0" autoPict="0">
                <anchor moveWithCells="1">
                  <from>
                    <xdr:col>4</xdr:col>
                    <xdr:colOff>114300</xdr:colOff>
                    <xdr:row>13</xdr:row>
                    <xdr:rowOff>241300</xdr:rowOff>
                  </from>
                  <to>
                    <xdr:col>4</xdr:col>
                    <xdr:colOff>1270000</xdr:colOff>
                    <xdr:row>13</xdr:row>
                    <xdr:rowOff>450850</xdr:rowOff>
                  </to>
                </anchor>
              </controlPr>
            </control>
          </mc:Choice>
        </mc:AlternateContent>
        <mc:AlternateContent xmlns:mc="http://schemas.openxmlformats.org/markup-compatibility/2006">
          <mc:Choice Requires="x14">
            <control shapeId="19519" r:id="rId25" name="Check Box 63">
              <controlPr defaultSize="0" autoFill="0" autoLine="0" autoPict="0">
                <anchor moveWithCells="1">
                  <from>
                    <xdr:col>4</xdr:col>
                    <xdr:colOff>114300</xdr:colOff>
                    <xdr:row>13</xdr:row>
                    <xdr:rowOff>450850</xdr:rowOff>
                  </from>
                  <to>
                    <xdr:col>4</xdr:col>
                    <xdr:colOff>1270000</xdr:colOff>
                    <xdr:row>13</xdr:row>
                    <xdr:rowOff>660400</xdr:rowOff>
                  </to>
                </anchor>
              </controlPr>
            </control>
          </mc:Choice>
        </mc:AlternateContent>
        <mc:AlternateContent xmlns:mc="http://schemas.openxmlformats.org/markup-compatibility/2006">
          <mc:Choice Requires="x14">
            <control shapeId="19520" r:id="rId26" name="Check Box 64">
              <controlPr defaultSize="0" autoFill="0" autoLine="0" autoPict="0">
                <anchor moveWithCells="1">
                  <from>
                    <xdr:col>4</xdr:col>
                    <xdr:colOff>114300</xdr:colOff>
                    <xdr:row>14</xdr:row>
                    <xdr:rowOff>31750</xdr:rowOff>
                  </from>
                  <to>
                    <xdr:col>4</xdr:col>
                    <xdr:colOff>1270000</xdr:colOff>
                    <xdr:row>14</xdr:row>
                    <xdr:rowOff>241300</xdr:rowOff>
                  </to>
                </anchor>
              </controlPr>
            </control>
          </mc:Choice>
        </mc:AlternateContent>
        <mc:AlternateContent xmlns:mc="http://schemas.openxmlformats.org/markup-compatibility/2006">
          <mc:Choice Requires="x14">
            <control shapeId="19521" r:id="rId27" name="Check Box 65">
              <controlPr defaultSize="0" autoFill="0" autoLine="0" autoPict="0">
                <anchor moveWithCells="1">
                  <from>
                    <xdr:col>4</xdr:col>
                    <xdr:colOff>114300</xdr:colOff>
                    <xdr:row>14</xdr:row>
                    <xdr:rowOff>241300</xdr:rowOff>
                  </from>
                  <to>
                    <xdr:col>4</xdr:col>
                    <xdr:colOff>1270000</xdr:colOff>
                    <xdr:row>14</xdr:row>
                    <xdr:rowOff>450850</xdr:rowOff>
                  </to>
                </anchor>
              </controlPr>
            </control>
          </mc:Choice>
        </mc:AlternateContent>
        <mc:AlternateContent xmlns:mc="http://schemas.openxmlformats.org/markup-compatibility/2006">
          <mc:Choice Requires="x14">
            <control shapeId="19522" r:id="rId28" name="Check Box 66">
              <controlPr defaultSize="0" autoFill="0" autoLine="0" autoPict="0">
                <anchor moveWithCells="1">
                  <from>
                    <xdr:col>4</xdr:col>
                    <xdr:colOff>114300</xdr:colOff>
                    <xdr:row>14</xdr:row>
                    <xdr:rowOff>450850</xdr:rowOff>
                  </from>
                  <to>
                    <xdr:col>4</xdr:col>
                    <xdr:colOff>1270000</xdr:colOff>
                    <xdr:row>14</xdr:row>
                    <xdr:rowOff>660400</xdr:rowOff>
                  </to>
                </anchor>
              </controlPr>
            </control>
          </mc:Choice>
        </mc:AlternateContent>
        <mc:AlternateContent xmlns:mc="http://schemas.openxmlformats.org/markup-compatibility/2006">
          <mc:Choice Requires="x14">
            <control shapeId="19523" r:id="rId29" name="Check Box 67">
              <controlPr defaultSize="0" autoFill="0" autoLine="0" autoPict="0">
                <anchor moveWithCells="1">
                  <from>
                    <xdr:col>4</xdr:col>
                    <xdr:colOff>114300</xdr:colOff>
                    <xdr:row>15</xdr:row>
                    <xdr:rowOff>31750</xdr:rowOff>
                  </from>
                  <to>
                    <xdr:col>4</xdr:col>
                    <xdr:colOff>1270000</xdr:colOff>
                    <xdr:row>15</xdr:row>
                    <xdr:rowOff>241300</xdr:rowOff>
                  </to>
                </anchor>
              </controlPr>
            </control>
          </mc:Choice>
        </mc:AlternateContent>
        <mc:AlternateContent xmlns:mc="http://schemas.openxmlformats.org/markup-compatibility/2006">
          <mc:Choice Requires="x14">
            <control shapeId="19524" r:id="rId30" name="Check Box 68">
              <controlPr defaultSize="0" autoFill="0" autoLine="0" autoPict="0">
                <anchor moveWithCells="1">
                  <from>
                    <xdr:col>4</xdr:col>
                    <xdr:colOff>114300</xdr:colOff>
                    <xdr:row>15</xdr:row>
                    <xdr:rowOff>241300</xdr:rowOff>
                  </from>
                  <to>
                    <xdr:col>4</xdr:col>
                    <xdr:colOff>1270000</xdr:colOff>
                    <xdr:row>15</xdr:row>
                    <xdr:rowOff>450850</xdr:rowOff>
                  </to>
                </anchor>
              </controlPr>
            </control>
          </mc:Choice>
        </mc:AlternateContent>
        <mc:AlternateContent xmlns:mc="http://schemas.openxmlformats.org/markup-compatibility/2006">
          <mc:Choice Requires="x14">
            <control shapeId="19525" r:id="rId31" name="Check Box 69">
              <controlPr defaultSize="0" autoFill="0" autoLine="0" autoPict="0">
                <anchor moveWithCells="1">
                  <from>
                    <xdr:col>4</xdr:col>
                    <xdr:colOff>114300</xdr:colOff>
                    <xdr:row>15</xdr:row>
                    <xdr:rowOff>450850</xdr:rowOff>
                  </from>
                  <to>
                    <xdr:col>4</xdr:col>
                    <xdr:colOff>1270000</xdr:colOff>
                    <xdr:row>15</xdr:row>
                    <xdr:rowOff>660400</xdr:rowOff>
                  </to>
                </anchor>
              </controlPr>
            </control>
          </mc:Choice>
        </mc:AlternateContent>
        <mc:AlternateContent xmlns:mc="http://schemas.openxmlformats.org/markup-compatibility/2006">
          <mc:Choice Requires="x14">
            <control shapeId="19526" r:id="rId32" name="Check Box 70">
              <controlPr defaultSize="0" autoFill="0" autoLine="0" autoPict="0">
                <anchor moveWithCells="1">
                  <from>
                    <xdr:col>4</xdr:col>
                    <xdr:colOff>114300</xdr:colOff>
                    <xdr:row>16</xdr:row>
                    <xdr:rowOff>31750</xdr:rowOff>
                  </from>
                  <to>
                    <xdr:col>4</xdr:col>
                    <xdr:colOff>1270000</xdr:colOff>
                    <xdr:row>16</xdr:row>
                    <xdr:rowOff>241300</xdr:rowOff>
                  </to>
                </anchor>
              </controlPr>
            </control>
          </mc:Choice>
        </mc:AlternateContent>
        <mc:AlternateContent xmlns:mc="http://schemas.openxmlformats.org/markup-compatibility/2006">
          <mc:Choice Requires="x14">
            <control shapeId="19527" r:id="rId33" name="Check Box 71">
              <controlPr defaultSize="0" autoFill="0" autoLine="0" autoPict="0">
                <anchor moveWithCells="1">
                  <from>
                    <xdr:col>4</xdr:col>
                    <xdr:colOff>114300</xdr:colOff>
                    <xdr:row>16</xdr:row>
                    <xdr:rowOff>241300</xdr:rowOff>
                  </from>
                  <to>
                    <xdr:col>4</xdr:col>
                    <xdr:colOff>1270000</xdr:colOff>
                    <xdr:row>16</xdr:row>
                    <xdr:rowOff>450850</xdr:rowOff>
                  </to>
                </anchor>
              </controlPr>
            </control>
          </mc:Choice>
        </mc:AlternateContent>
        <mc:AlternateContent xmlns:mc="http://schemas.openxmlformats.org/markup-compatibility/2006">
          <mc:Choice Requires="x14">
            <control shapeId="19528" r:id="rId34" name="Check Box 72">
              <controlPr defaultSize="0" autoFill="0" autoLine="0" autoPict="0">
                <anchor moveWithCells="1">
                  <from>
                    <xdr:col>4</xdr:col>
                    <xdr:colOff>114300</xdr:colOff>
                    <xdr:row>16</xdr:row>
                    <xdr:rowOff>450850</xdr:rowOff>
                  </from>
                  <to>
                    <xdr:col>4</xdr:col>
                    <xdr:colOff>1270000</xdr:colOff>
                    <xdr:row>16</xdr:row>
                    <xdr:rowOff>660400</xdr:rowOff>
                  </to>
                </anchor>
              </controlPr>
            </control>
          </mc:Choice>
        </mc:AlternateContent>
        <mc:AlternateContent xmlns:mc="http://schemas.openxmlformats.org/markup-compatibility/2006">
          <mc:Choice Requires="x14">
            <control shapeId="19529" r:id="rId35" name="Check Box 73">
              <controlPr defaultSize="0" autoFill="0" autoLine="0" autoPict="0">
                <anchor moveWithCells="1">
                  <from>
                    <xdr:col>4</xdr:col>
                    <xdr:colOff>114300</xdr:colOff>
                    <xdr:row>17</xdr:row>
                    <xdr:rowOff>31750</xdr:rowOff>
                  </from>
                  <to>
                    <xdr:col>4</xdr:col>
                    <xdr:colOff>1270000</xdr:colOff>
                    <xdr:row>17</xdr:row>
                    <xdr:rowOff>241300</xdr:rowOff>
                  </to>
                </anchor>
              </controlPr>
            </control>
          </mc:Choice>
        </mc:AlternateContent>
        <mc:AlternateContent xmlns:mc="http://schemas.openxmlformats.org/markup-compatibility/2006">
          <mc:Choice Requires="x14">
            <control shapeId="19530" r:id="rId36" name="Check Box 74">
              <controlPr defaultSize="0" autoFill="0" autoLine="0" autoPict="0">
                <anchor moveWithCells="1">
                  <from>
                    <xdr:col>4</xdr:col>
                    <xdr:colOff>114300</xdr:colOff>
                    <xdr:row>17</xdr:row>
                    <xdr:rowOff>241300</xdr:rowOff>
                  </from>
                  <to>
                    <xdr:col>4</xdr:col>
                    <xdr:colOff>1270000</xdr:colOff>
                    <xdr:row>17</xdr:row>
                    <xdr:rowOff>450850</xdr:rowOff>
                  </to>
                </anchor>
              </controlPr>
            </control>
          </mc:Choice>
        </mc:AlternateContent>
        <mc:AlternateContent xmlns:mc="http://schemas.openxmlformats.org/markup-compatibility/2006">
          <mc:Choice Requires="x14">
            <control shapeId="19531" r:id="rId37" name="Check Box 75">
              <controlPr defaultSize="0" autoFill="0" autoLine="0" autoPict="0">
                <anchor moveWithCells="1">
                  <from>
                    <xdr:col>4</xdr:col>
                    <xdr:colOff>114300</xdr:colOff>
                    <xdr:row>17</xdr:row>
                    <xdr:rowOff>450850</xdr:rowOff>
                  </from>
                  <to>
                    <xdr:col>4</xdr:col>
                    <xdr:colOff>1270000</xdr:colOff>
                    <xdr:row>17</xdr:row>
                    <xdr:rowOff>660400</xdr:rowOff>
                  </to>
                </anchor>
              </controlPr>
            </control>
          </mc:Choice>
        </mc:AlternateContent>
        <mc:AlternateContent xmlns:mc="http://schemas.openxmlformats.org/markup-compatibility/2006">
          <mc:Choice Requires="x14">
            <control shapeId="19532" r:id="rId38" name="Check Box 76">
              <controlPr defaultSize="0" autoFill="0" autoLine="0" autoPict="0">
                <anchor moveWithCells="1">
                  <from>
                    <xdr:col>4</xdr:col>
                    <xdr:colOff>114300</xdr:colOff>
                    <xdr:row>18</xdr:row>
                    <xdr:rowOff>31750</xdr:rowOff>
                  </from>
                  <to>
                    <xdr:col>4</xdr:col>
                    <xdr:colOff>1270000</xdr:colOff>
                    <xdr:row>18</xdr:row>
                    <xdr:rowOff>241300</xdr:rowOff>
                  </to>
                </anchor>
              </controlPr>
            </control>
          </mc:Choice>
        </mc:AlternateContent>
        <mc:AlternateContent xmlns:mc="http://schemas.openxmlformats.org/markup-compatibility/2006">
          <mc:Choice Requires="x14">
            <control shapeId="19533" r:id="rId39" name="Check Box 77">
              <controlPr defaultSize="0" autoFill="0" autoLine="0" autoPict="0">
                <anchor moveWithCells="1">
                  <from>
                    <xdr:col>4</xdr:col>
                    <xdr:colOff>114300</xdr:colOff>
                    <xdr:row>18</xdr:row>
                    <xdr:rowOff>241300</xdr:rowOff>
                  </from>
                  <to>
                    <xdr:col>4</xdr:col>
                    <xdr:colOff>1270000</xdr:colOff>
                    <xdr:row>18</xdr:row>
                    <xdr:rowOff>450850</xdr:rowOff>
                  </to>
                </anchor>
              </controlPr>
            </control>
          </mc:Choice>
        </mc:AlternateContent>
        <mc:AlternateContent xmlns:mc="http://schemas.openxmlformats.org/markup-compatibility/2006">
          <mc:Choice Requires="x14">
            <control shapeId="19534" r:id="rId40" name="Check Box 78">
              <controlPr defaultSize="0" autoFill="0" autoLine="0" autoPict="0">
                <anchor moveWithCells="1">
                  <from>
                    <xdr:col>4</xdr:col>
                    <xdr:colOff>114300</xdr:colOff>
                    <xdr:row>18</xdr:row>
                    <xdr:rowOff>450850</xdr:rowOff>
                  </from>
                  <to>
                    <xdr:col>4</xdr:col>
                    <xdr:colOff>1270000</xdr:colOff>
                    <xdr:row>18</xdr:row>
                    <xdr:rowOff>660400</xdr:rowOff>
                  </to>
                </anchor>
              </controlPr>
            </control>
          </mc:Choice>
        </mc:AlternateContent>
      </controls>
    </mc:Choice>
  </mc:AlternateContent>
  <tableParts count="1">
    <tablePart r:id="rId4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E43"/>
  <sheetViews>
    <sheetView showGridLines="0" topLeftCell="A25" zoomScaleNormal="100" workbookViewId="0"/>
  </sheetViews>
  <sheetFormatPr defaultColWidth="9.1796875" defaultRowHeight="15.5" x14ac:dyDescent="0.35"/>
  <cols>
    <col min="1" max="1" width="9.54296875" style="2" customWidth="1"/>
    <col min="2" max="2" width="52.54296875" style="2" customWidth="1"/>
    <col min="3" max="3" width="12" style="6" customWidth="1"/>
    <col min="4" max="4" width="13.54296875" style="6" customWidth="1"/>
    <col min="5" max="5" width="17.453125" style="2" customWidth="1"/>
    <col min="6" max="16384" width="9.1796875" style="2"/>
  </cols>
  <sheetData>
    <row r="1" spans="1:5" s="4" customFormat="1" ht="22" customHeight="1" x14ac:dyDescent="0.25">
      <c r="A1" s="13" t="s">
        <v>112</v>
      </c>
      <c r="B1" s="14"/>
      <c r="C1" s="14"/>
      <c r="D1" s="14"/>
      <c r="E1" s="15"/>
    </row>
    <row r="2" spans="1:5" ht="33.75" customHeight="1" x14ac:dyDescent="0.35">
      <c r="A2" s="42" t="s">
        <v>188</v>
      </c>
      <c r="B2" s="43"/>
      <c r="C2" s="44"/>
      <c r="D2" s="44"/>
      <c r="E2" s="44"/>
    </row>
    <row r="3" spans="1:5" ht="22.5" customHeight="1" x14ac:dyDescent="0.35">
      <c r="A3" s="90" t="s">
        <v>194</v>
      </c>
      <c r="B3" s="114"/>
      <c r="C3" s="44"/>
      <c r="D3" s="44"/>
      <c r="E3" s="44"/>
    </row>
    <row r="4" spans="1:5" s="8" customFormat="1" ht="27.5" x14ac:dyDescent="0.25">
      <c r="A4" s="21" t="s">
        <v>170</v>
      </c>
      <c r="B4" s="21" t="s">
        <v>6</v>
      </c>
      <c r="C4" s="21" t="s">
        <v>145</v>
      </c>
      <c r="D4" s="21" t="s">
        <v>195</v>
      </c>
      <c r="E4" s="21" t="s">
        <v>196</v>
      </c>
    </row>
    <row r="5" spans="1:5" x14ac:dyDescent="0.35">
      <c r="A5" s="123"/>
      <c r="B5" s="124"/>
      <c r="C5" s="125"/>
      <c r="D5" s="126"/>
      <c r="E5" s="127"/>
    </row>
    <row r="6" spans="1:5" x14ac:dyDescent="0.35">
      <c r="A6" s="123"/>
      <c r="B6" s="124"/>
      <c r="C6" s="125"/>
      <c r="D6" s="126"/>
      <c r="E6" s="127"/>
    </row>
    <row r="7" spans="1:5" x14ac:dyDescent="0.35">
      <c r="A7" s="123"/>
      <c r="B7" s="124"/>
      <c r="C7" s="125"/>
      <c r="D7" s="126"/>
      <c r="E7" s="127"/>
    </row>
    <row r="8" spans="1:5" x14ac:dyDescent="0.35">
      <c r="A8" s="123"/>
      <c r="B8" s="124"/>
      <c r="C8" s="125"/>
      <c r="D8" s="126"/>
      <c r="E8" s="127"/>
    </row>
    <row r="9" spans="1:5" x14ac:dyDescent="0.35">
      <c r="A9" s="123"/>
      <c r="B9" s="124"/>
      <c r="C9" s="125"/>
      <c r="D9" s="126"/>
      <c r="E9" s="127"/>
    </row>
    <row r="10" spans="1:5" x14ac:dyDescent="0.35">
      <c r="A10" s="123"/>
      <c r="B10" s="124"/>
      <c r="C10" s="125"/>
      <c r="D10" s="126"/>
      <c r="E10" s="127"/>
    </row>
    <row r="11" spans="1:5" x14ac:dyDescent="0.35">
      <c r="A11" s="123"/>
      <c r="B11" s="124"/>
      <c r="C11" s="125"/>
      <c r="D11" s="126"/>
      <c r="E11" s="127"/>
    </row>
    <row r="12" spans="1:5" x14ac:dyDescent="0.35">
      <c r="A12" s="123"/>
      <c r="B12" s="124"/>
      <c r="C12" s="125"/>
      <c r="D12" s="126"/>
      <c r="E12" s="127"/>
    </row>
    <row r="13" spans="1:5" x14ac:dyDescent="0.35">
      <c r="A13" s="123"/>
      <c r="B13" s="124"/>
      <c r="C13" s="125"/>
      <c r="D13" s="126"/>
      <c r="E13" s="127"/>
    </row>
    <row r="14" spans="1:5" x14ac:dyDescent="0.35">
      <c r="A14" s="123"/>
      <c r="B14" s="124"/>
      <c r="C14" s="125"/>
      <c r="D14" s="126"/>
      <c r="E14" s="127"/>
    </row>
    <row r="15" spans="1:5" x14ac:dyDescent="0.35">
      <c r="A15" s="123"/>
      <c r="B15" s="124"/>
      <c r="C15" s="125"/>
      <c r="D15" s="126"/>
      <c r="E15" s="127"/>
    </row>
    <row r="16" spans="1:5" x14ac:dyDescent="0.35">
      <c r="A16" s="123"/>
      <c r="B16" s="124"/>
      <c r="C16" s="125"/>
      <c r="D16" s="126"/>
      <c r="E16" s="127"/>
    </row>
    <row r="17" spans="1:5" x14ac:dyDescent="0.35">
      <c r="A17" s="123"/>
      <c r="B17" s="124"/>
      <c r="C17" s="125"/>
      <c r="D17" s="126"/>
      <c r="E17" s="127"/>
    </row>
    <row r="18" spans="1:5" x14ac:dyDescent="0.35">
      <c r="A18" s="123"/>
      <c r="B18" s="124"/>
      <c r="C18" s="125"/>
      <c r="D18" s="126"/>
      <c r="E18" s="127"/>
    </row>
    <row r="19" spans="1:5" x14ac:dyDescent="0.35">
      <c r="A19" s="123"/>
      <c r="B19" s="124"/>
      <c r="C19" s="125"/>
      <c r="D19" s="126"/>
      <c r="E19" s="127"/>
    </row>
    <row r="20" spans="1:5" x14ac:dyDescent="0.35">
      <c r="A20" s="123"/>
      <c r="B20" s="124"/>
      <c r="C20" s="125"/>
      <c r="D20" s="126"/>
      <c r="E20" s="127"/>
    </row>
    <row r="21" spans="1:5" x14ac:dyDescent="0.35">
      <c r="A21" s="123"/>
      <c r="B21" s="124"/>
      <c r="C21" s="125"/>
      <c r="D21" s="126"/>
      <c r="E21" s="127"/>
    </row>
    <row r="22" spans="1:5" x14ac:dyDescent="0.35">
      <c r="A22" s="123"/>
      <c r="B22" s="124"/>
      <c r="C22" s="125"/>
      <c r="D22" s="126"/>
      <c r="E22" s="127"/>
    </row>
    <row r="23" spans="1:5" x14ac:dyDescent="0.35">
      <c r="A23" s="123"/>
      <c r="B23" s="124"/>
      <c r="C23" s="125"/>
      <c r="D23" s="126"/>
      <c r="E23" s="127"/>
    </row>
    <row r="24" spans="1:5" x14ac:dyDescent="0.35">
      <c r="A24" s="123"/>
      <c r="B24" s="124"/>
      <c r="C24" s="125"/>
      <c r="D24" s="126"/>
      <c r="E24" s="127"/>
    </row>
    <row r="25" spans="1:5" x14ac:dyDescent="0.35">
      <c r="A25" s="123"/>
      <c r="B25" s="124"/>
      <c r="C25" s="125"/>
      <c r="D25" s="126"/>
      <c r="E25" s="127"/>
    </row>
    <row r="26" spans="1:5" x14ac:dyDescent="0.35">
      <c r="A26" s="123"/>
      <c r="B26" s="124"/>
      <c r="C26" s="125"/>
      <c r="D26" s="126"/>
      <c r="E26" s="127"/>
    </row>
    <row r="27" spans="1:5" x14ac:dyDescent="0.35">
      <c r="A27" s="123"/>
      <c r="B27" s="124"/>
      <c r="C27" s="125"/>
      <c r="D27" s="126"/>
      <c r="E27" s="127"/>
    </row>
    <row r="28" spans="1:5" x14ac:dyDescent="0.35">
      <c r="A28" s="123"/>
      <c r="B28" s="124"/>
      <c r="C28" s="125"/>
      <c r="D28" s="126"/>
      <c r="E28" s="127"/>
    </row>
    <row r="29" spans="1:5" x14ac:dyDescent="0.35">
      <c r="A29" s="123"/>
      <c r="B29" s="124"/>
      <c r="C29" s="125"/>
      <c r="D29" s="126"/>
      <c r="E29" s="127"/>
    </row>
    <row r="30" spans="1:5" x14ac:dyDescent="0.35">
      <c r="A30" s="123"/>
      <c r="B30" s="124"/>
      <c r="C30" s="125"/>
      <c r="D30" s="126"/>
      <c r="E30" s="127"/>
    </row>
    <row r="31" spans="1:5" x14ac:dyDescent="0.35">
      <c r="A31" s="123"/>
      <c r="B31" s="124"/>
      <c r="C31" s="125"/>
      <c r="D31" s="126"/>
      <c r="E31" s="127"/>
    </row>
    <row r="32" spans="1:5" x14ac:dyDescent="0.35">
      <c r="A32" s="123"/>
      <c r="B32" s="124"/>
      <c r="C32" s="125"/>
      <c r="D32" s="126"/>
      <c r="E32" s="127"/>
    </row>
    <row r="33" spans="1:5" x14ac:dyDescent="0.35">
      <c r="A33" s="123"/>
      <c r="B33" s="124"/>
      <c r="C33" s="125"/>
      <c r="D33" s="126"/>
      <c r="E33" s="127"/>
    </row>
    <row r="34" spans="1:5" x14ac:dyDescent="0.35">
      <c r="A34" s="123"/>
      <c r="B34" s="124"/>
      <c r="C34" s="125"/>
      <c r="D34" s="126"/>
      <c r="E34" s="127"/>
    </row>
    <row r="35" spans="1:5" x14ac:dyDescent="0.35">
      <c r="A35" s="123"/>
      <c r="B35" s="124"/>
      <c r="C35" s="125"/>
      <c r="D35" s="126"/>
      <c r="E35" s="127"/>
    </row>
    <row r="36" spans="1:5" x14ac:dyDescent="0.35">
      <c r="A36" s="123"/>
      <c r="B36" s="124"/>
      <c r="C36" s="125"/>
      <c r="D36" s="126"/>
      <c r="E36" s="127"/>
    </row>
    <row r="37" spans="1:5" x14ac:dyDescent="0.35">
      <c r="A37" s="123"/>
      <c r="B37" s="124"/>
      <c r="C37" s="125"/>
      <c r="D37" s="126"/>
      <c r="E37" s="127"/>
    </row>
    <row r="38" spans="1:5" x14ac:dyDescent="0.35">
      <c r="A38" s="123"/>
      <c r="B38" s="124"/>
      <c r="C38" s="125"/>
      <c r="D38" s="126"/>
      <c r="E38" s="127"/>
    </row>
    <row r="39" spans="1:5" x14ac:dyDescent="0.35">
      <c r="A39" s="123"/>
      <c r="B39" s="124"/>
      <c r="C39" s="125"/>
      <c r="D39" s="126"/>
      <c r="E39" s="127"/>
    </row>
    <row r="40" spans="1:5" x14ac:dyDescent="0.35">
      <c r="A40" s="123"/>
      <c r="B40" s="124"/>
      <c r="C40" s="125"/>
      <c r="D40" s="126"/>
      <c r="E40" s="127"/>
    </row>
    <row r="41" spans="1:5" x14ac:dyDescent="0.35">
      <c r="A41" s="123"/>
      <c r="B41" s="124"/>
      <c r="C41" s="125"/>
      <c r="D41" s="126"/>
      <c r="E41" s="127"/>
    </row>
    <row r="42" spans="1:5" x14ac:dyDescent="0.35">
      <c r="A42" s="123"/>
      <c r="B42" s="124"/>
      <c r="C42" s="125"/>
      <c r="D42" s="126"/>
      <c r="E42" s="127"/>
    </row>
    <row r="43" spans="1:5" x14ac:dyDescent="0.35">
      <c r="A43" s="62" t="s">
        <v>234</v>
      </c>
    </row>
  </sheetData>
  <phoneticPr fontId="8" type="noConversion"/>
  <dataValidations count="5">
    <dataValidation allowBlank="1" showInputMessage="1" showErrorMessage="1" prompt="enter AK school ID number" sqref="A5:A42" xr:uid="{00000000-0002-0000-0400-000000000000}"/>
    <dataValidation allowBlank="1" showInputMessage="1" showErrorMessage="1" prompt="name of school" sqref="B5:B42" xr:uid="{00000000-0002-0000-0400-000001000000}"/>
    <dataValidation allowBlank="1" showInputMessage="1" showErrorMessage="1" prompt="grade span" sqref="C5:C42" xr:uid="{00000000-0002-0000-0400-000002000000}"/>
    <dataValidation allowBlank="1" showInputMessage="1" showErrorMessage="1" prompt="Title I Status_x000a_(TA, SW, NS, EX)" sqref="D5:D42" xr:uid="{00000000-0002-0000-0400-000003000000}"/>
    <dataValidation allowBlank="1" showInputMessage="1" showErrorMessage="1" prompt="October 1st Enrollment Count" sqref="E5:E42" xr:uid="{00000000-0002-0000-0400-000004000000}"/>
  </dataValidations>
  <printOptions horizontalCentered="1"/>
  <pageMargins left="0.5" right="0.5" top="0.75" bottom="0.5" header="0" footer="0"/>
  <pageSetup scale="92" orientation="portrait" r:id="rId1"/>
  <headerFooter>
    <oddHeader>&amp;L&amp;G&amp;R&amp;"Times New Roman,Bold"&amp;18Report of Comparability
&amp;14in the Distribution of State &amp;&amp; Local Funds</oddHeader>
    <oddFooter>&amp;L&amp;"Times New Roman,Regular"&amp;9Form # 05-12-021
Alaska Department of Education &amp;&amp; Early Development&amp;R&amp;"Times New Roman,Regular"&amp;9&amp;A - School Excluded
Page &amp;P of &amp;N</oddFooter>
  </headerFooter>
  <legacyDrawingHF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G17"/>
  <sheetViews>
    <sheetView showGridLines="0" zoomScaleNormal="100" workbookViewId="0">
      <selection activeCell="A10" sqref="A10"/>
    </sheetView>
  </sheetViews>
  <sheetFormatPr defaultColWidth="9.1796875" defaultRowHeight="15.5" x14ac:dyDescent="0.35"/>
  <cols>
    <col min="1" max="1" width="97" style="2" customWidth="1"/>
    <col min="2" max="2" width="8.54296875" style="2" customWidth="1"/>
    <col min="3" max="3" width="23.54296875" style="2" customWidth="1"/>
    <col min="4" max="4" width="14.81640625" style="2" customWidth="1"/>
    <col min="5" max="6" width="10" style="2" customWidth="1"/>
    <col min="7" max="7" width="16.54296875" style="2" customWidth="1"/>
    <col min="8" max="16384" width="9.1796875" style="2"/>
  </cols>
  <sheetData>
    <row r="1" spans="1:7" s="4" customFormat="1" ht="22" customHeight="1" x14ac:dyDescent="0.25">
      <c r="A1" s="37" t="s">
        <v>117</v>
      </c>
      <c r="B1"/>
      <c r="C1"/>
      <c r="D1"/>
      <c r="E1"/>
      <c r="F1"/>
      <c r="G1"/>
    </row>
    <row r="2" spans="1:7" ht="21.75" customHeight="1" x14ac:dyDescent="0.35">
      <c r="A2" s="17" t="s">
        <v>5</v>
      </c>
      <c r="B2" s="4"/>
      <c r="C2" s="4"/>
      <c r="D2" s="4"/>
      <c r="E2" s="4"/>
      <c r="F2" s="4"/>
      <c r="G2" s="4"/>
    </row>
    <row r="3" spans="1:7" ht="34.5" customHeight="1" x14ac:dyDescent="0.35">
      <c r="A3" s="38" t="s">
        <v>191</v>
      </c>
      <c r="B3" s="5"/>
      <c r="C3" s="11"/>
      <c r="D3" s="5"/>
      <c r="E3" s="5"/>
      <c r="F3" s="5"/>
      <c r="G3" s="5"/>
    </row>
    <row r="4" spans="1:7" ht="35.25" customHeight="1" x14ac:dyDescent="0.35">
      <c r="A4" s="38" t="s">
        <v>192</v>
      </c>
      <c r="B4" s="5"/>
      <c r="C4" s="9"/>
      <c r="D4" s="9"/>
      <c r="E4" s="9"/>
      <c r="F4" s="9"/>
      <c r="G4" s="9"/>
    </row>
    <row r="5" spans="1:7" ht="49.5" customHeight="1" x14ac:dyDescent="0.35">
      <c r="A5" s="39" t="s">
        <v>193</v>
      </c>
      <c r="B5" s="5"/>
      <c r="C5" s="5"/>
      <c r="D5" s="5"/>
      <c r="E5" s="5"/>
      <c r="F5" s="5"/>
      <c r="G5" s="5"/>
    </row>
    <row r="6" spans="1:7" ht="22" customHeight="1" x14ac:dyDescent="0.35">
      <c r="A6" s="37" t="s">
        <v>146</v>
      </c>
      <c r="B6"/>
      <c r="C6"/>
      <c r="D6"/>
      <c r="E6"/>
      <c r="F6"/>
      <c r="G6"/>
    </row>
    <row r="7" spans="1:7" ht="123.65" customHeight="1" x14ac:dyDescent="0.35">
      <c r="A7" s="39" t="s">
        <v>222</v>
      </c>
      <c r="B7" s="5"/>
      <c r="C7" s="5"/>
      <c r="D7" s="5"/>
      <c r="E7" s="5"/>
      <c r="F7" s="5"/>
      <c r="G7" s="5"/>
    </row>
    <row r="8" spans="1:7" ht="61.5" customHeight="1" x14ac:dyDescent="0.35">
      <c r="A8" s="243" t="s">
        <v>275</v>
      </c>
      <c r="B8" s="10"/>
      <c r="C8" s="10"/>
      <c r="D8" s="10"/>
      <c r="E8" s="10"/>
      <c r="F8" s="10"/>
      <c r="G8" s="10"/>
    </row>
    <row r="9" spans="1:7" x14ac:dyDescent="0.35">
      <c r="A9" s="79" t="s">
        <v>276</v>
      </c>
      <c r="B9" s="4"/>
      <c r="C9" s="4"/>
      <c r="D9" s="4"/>
      <c r="E9" s="4"/>
      <c r="F9" s="4"/>
      <c r="G9" s="4"/>
    </row>
    <row r="10" spans="1:7" x14ac:dyDescent="0.35">
      <c r="A10" s="246" t="s">
        <v>277</v>
      </c>
      <c r="B10" s="4"/>
      <c r="C10" s="4"/>
      <c r="D10" s="4"/>
      <c r="E10" s="4"/>
      <c r="F10" s="4"/>
      <c r="G10" s="4"/>
    </row>
    <row r="11" spans="1:7" ht="31" x14ac:dyDescent="0.35">
      <c r="A11" s="247" t="s">
        <v>261</v>
      </c>
      <c r="B11" s="7"/>
      <c r="C11" s="7"/>
      <c r="D11" s="7"/>
      <c r="E11" s="7"/>
      <c r="F11" s="7"/>
      <c r="G11" s="7"/>
    </row>
    <row r="12" spans="1:7" x14ac:dyDescent="0.35">
      <c r="A12" s="248" t="s">
        <v>277</v>
      </c>
      <c r="B12" s="5"/>
      <c r="C12" s="5"/>
      <c r="D12" s="5"/>
      <c r="E12" s="5"/>
      <c r="F12" s="5"/>
      <c r="G12" s="5"/>
    </row>
    <row r="13" spans="1:7" x14ac:dyDescent="0.35">
      <c r="A13" s="5"/>
      <c r="B13" s="5"/>
      <c r="C13" s="5"/>
      <c r="D13" s="5"/>
      <c r="E13" s="5"/>
      <c r="F13" s="5"/>
      <c r="G13" s="5"/>
    </row>
    <row r="14" spans="1:7" x14ac:dyDescent="0.35">
      <c r="A14" s="5"/>
      <c r="B14" s="5"/>
      <c r="C14" s="5"/>
      <c r="D14" s="5"/>
      <c r="E14" s="5"/>
      <c r="F14" s="5"/>
      <c r="G14" s="5"/>
    </row>
    <row r="15" spans="1:7" x14ac:dyDescent="0.35">
      <c r="A15" s="5"/>
      <c r="B15" s="5"/>
      <c r="C15" s="5"/>
      <c r="D15" s="5"/>
      <c r="E15" s="5"/>
      <c r="F15" s="5"/>
      <c r="G15" s="5"/>
    </row>
    <row r="16" spans="1:7" x14ac:dyDescent="0.35">
      <c r="A16" s="5"/>
      <c r="B16" s="5"/>
      <c r="C16" s="5"/>
      <c r="D16" s="5"/>
      <c r="E16" s="5"/>
      <c r="F16" s="5"/>
      <c r="G16" s="5"/>
    </row>
    <row r="17" spans="1:7" x14ac:dyDescent="0.35">
      <c r="A17" s="5"/>
      <c r="B17" s="5"/>
      <c r="C17" s="5"/>
      <c r="D17" s="5"/>
      <c r="E17" s="5"/>
      <c r="F17" s="5"/>
      <c r="G17" s="5"/>
    </row>
  </sheetData>
  <hyperlinks>
    <hyperlink ref="A10" r:id="rId1" xr:uid="{178FB566-B96F-49B6-A63D-4E80553561E3}"/>
    <hyperlink ref="A12" r:id="rId2" xr:uid="{F9F19B2A-0B80-4D9F-A2DE-B6E9E4B8BBFB}"/>
  </hyperlinks>
  <printOptions horizontalCentered="1"/>
  <pageMargins left="0.5" right="0.5" top="0.75" bottom="0.5" header="0" footer="0"/>
  <pageSetup orientation="portrait" r:id="rId3"/>
  <headerFooter>
    <oddHeader>&amp;L&amp;G&amp;R&amp;"Times New Roman,Bold"&amp;18Report of Comparability
&amp;14in the Distribution of State &amp;&amp; Local Funds</oddHeader>
    <oddFooter>&amp;L&amp;"Times New Roman,Regular"&amp;9Form # 05-12-021
Alaska Department of Education &amp;&amp; Early Development&amp;R&amp;"Times New Roman,Regular"&amp;9&amp;A - School Analysis &amp;&amp; Comparability Compliance
Page &amp;P of &amp;N</oddFooter>
  </headerFooter>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4" tint="0.59999389629810485"/>
  </sheetPr>
  <dimension ref="A1:J21"/>
  <sheetViews>
    <sheetView showGridLines="0" zoomScale="80" zoomScaleNormal="80" workbookViewId="0"/>
  </sheetViews>
  <sheetFormatPr defaultColWidth="9.1796875" defaultRowHeight="15.5" x14ac:dyDescent="0.35"/>
  <cols>
    <col min="1" max="1" width="100.453125" style="18" customWidth="1"/>
    <col min="2" max="9" width="9.1796875" style="18" customWidth="1"/>
    <col min="10" max="10" width="13.453125" style="18" customWidth="1"/>
    <col min="11" max="16384" width="9.1796875" style="18"/>
  </cols>
  <sheetData>
    <row r="1" spans="1:10" s="17" customFormat="1" ht="18.5" x14ac:dyDescent="0.3">
      <c r="A1" s="37" t="s">
        <v>183</v>
      </c>
      <c r="B1" s="36"/>
      <c r="C1" s="36"/>
      <c r="D1" s="36"/>
      <c r="E1" s="36"/>
      <c r="F1" s="36"/>
      <c r="G1" s="36"/>
      <c r="H1" s="36"/>
      <c r="I1" s="36"/>
      <c r="J1" s="36"/>
    </row>
    <row r="2" spans="1:10" s="17" customFormat="1" ht="17" x14ac:dyDescent="0.3">
      <c r="A2" s="91" t="s">
        <v>154</v>
      </c>
      <c r="B2" s="36"/>
      <c r="C2" s="36"/>
      <c r="D2" s="36"/>
      <c r="E2" s="36"/>
      <c r="F2" s="36"/>
      <c r="G2" s="36"/>
      <c r="H2" s="36"/>
      <c r="I2" s="36"/>
      <c r="J2" s="36"/>
    </row>
    <row r="3" spans="1:10" x14ac:dyDescent="0.35">
      <c r="A3" s="53" t="s">
        <v>74</v>
      </c>
      <c r="B3" s="36"/>
      <c r="C3" s="36"/>
      <c r="D3" s="36"/>
      <c r="E3" s="36"/>
      <c r="F3" s="36"/>
      <c r="G3" s="36"/>
      <c r="H3" s="36"/>
      <c r="I3" s="36"/>
      <c r="J3" s="36"/>
    </row>
    <row r="4" spans="1:10" ht="43.5" x14ac:dyDescent="0.35">
      <c r="A4" s="92" t="s">
        <v>264</v>
      </c>
      <c r="B4" s="36"/>
      <c r="C4" s="36"/>
      <c r="D4" s="36"/>
      <c r="E4" s="36"/>
      <c r="F4" s="36"/>
      <c r="G4" s="36"/>
      <c r="H4" s="36"/>
      <c r="I4" s="36"/>
      <c r="J4" s="36"/>
    </row>
    <row r="5" spans="1:10" x14ac:dyDescent="0.35">
      <c r="A5" s="53" t="s">
        <v>75</v>
      </c>
      <c r="B5" s="36"/>
      <c r="C5" s="36"/>
      <c r="D5" s="36"/>
      <c r="E5" s="36"/>
      <c r="F5" s="36"/>
      <c r="G5" s="36"/>
      <c r="H5" s="36"/>
      <c r="I5" s="36"/>
      <c r="J5" s="36"/>
    </row>
    <row r="6" spans="1:10" ht="43.5" x14ac:dyDescent="0.35">
      <c r="A6" s="92" t="s">
        <v>263</v>
      </c>
      <c r="B6" s="36"/>
      <c r="C6" s="36"/>
      <c r="D6" s="36"/>
      <c r="E6" s="36"/>
      <c r="F6" s="36"/>
      <c r="G6" s="36"/>
      <c r="H6" s="36"/>
      <c r="I6" s="36"/>
      <c r="J6" s="36"/>
    </row>
    <row r="7" spans="1:10" x14ac:dyDescent="0.35">
      <c r="A7" s="53" t="s">
        <v>76</v>
      </c>
      <c r="B7" s="36"/>
      <c r="C7" s="36"/>
      <c r="D7" s="36"/>
      <c r="E7" s="36"/>
      <c r="F7" s="36"/>
      <c r="G7" s="36"/>
      <c r="H7" s="36"/>
      <c r="I7" s="36"/>
      <c r="J7" s="36"/>
    </row>
    <row r="8" spans="1:10" ht="43.5" x14ac:dyDescent="0.35">
      <c r="A8" s="92" t="s">
        <v>265</v>
      </c>
      <c r="B8" s="36"/>
      <c r="C8" s="36"/>
      <c r="D8" s="36"/>
      <c r="E8" s="36"/>
      <c r="F8" s="36"/>
      <c r="G8" s="36"/>
      <c r="H8" s="36"/>
      <c r="I8" s="36"/>
      <c r="J8" s="36"/>
    </row>
    <row r="9" spans="1:10" x14ac:dyDescent="0.35">
      <c r="A9" s="53" t="s">
        <v>83</v>
      </c>
      <c r="B9" s="36"/>
      <c r="C9" s="36"/>
      <c r="D9" s="36"/>
      <c r="E9" s="36"/>
      <c r="F9" s="36"/>
      <c r="G9" s="36"/>
      <c r="H9" s="36"/>
      <c r="I9" s="36"/>
      <c r="J9" s="36"/>
    </row>
    <row r="10" spans="1:10" ht="87" x14ac:dyDescent="0.35">
      <c r="A10" s="92" t="s">
        <v>271</v>
      </c>
      <c r="B10" s="36"/>
      <c r="C10" s="36"/>
      <c r="D10" s="36"/>
      <c r="E10" s="36"/>
      <c r="F10" s="36"/>
      <c r="G10" s="36"/>
      <c r="H10" s="36"/>
      <c r="I10" s="36"/>
      <c r="J10" s="36"/>
    </row>
    <row r="11" spans="1:10" x14ac:dyDescent="0.35">
      <c r="A11" s="53" t="s">
        <v>84</v>
      </c>
      <c r="B11" s="36"/>
      <c r="C11" s="36"/>
      <c r="D11" s="36"/>
      <c r="E11" s="36"/>
      <c r="F11" s="36"/>
      <c r="G11" s="36"/>
      <c r="H11" s="36"/>
      <c r="I11" s="36"/>
      <c r="J11" s="36"/>
    </row>
    <row r="12" spans="1:10" ht="43.5" x14ac:dyDescent="0.35">
      <c r="A12" s="92" t="s">
        <v>266</v>
      </c>
      <c r="B12" s="36"/>
      <c r="C12" s="36"/>
      <c r="D12" s="36"/>
      <c r="E12" s="36"/>
      <c r="F12" s="36"/>
      <c r="G12" s="36"/>
      <c r="H12" s="36"/>
      <c r="I12" s="36"/>
      <c r="J12" s="36"/>
    </row>
    <row r="13" spans="1:10" x14ac:dyDescent="0.35">
      <c r="A13" s="53" t="s">
        <v>156</v>
      </c>
      <c r="B13" s="36"/>
      <c r="C13" s="36"/>
      <c r="D13" s="36"/>
      <c r="E13" s="36"/>
      <c r="F13" s="36"/>
      <c r="G13" s="36"/>
      <c r="H13" s="36"/>
      <c r="I13" s="36"/>
      <c r="J13" s="36"/>
    </row>
    <row r="14" spans="1:10" ht="101.5" x14ac:dyDescent="0.35">
      <c r="A14" s="92" t="s">
        <v>267</v>
      </c>
      <c r="B14" s="36"/>
      <c r="C14" s="36"/>
      <c r="D14" s="36"/>
      <c r="E14" s="36"/>
      <c r="F14" s="36"/>
      <c r="G14" s="36"/>
      <c r="H14" s="36"/>
      <c r="I14" s="36"/>
      <c r="J14" s="36"/>
    </row>
    <row r="15" spans="1:10" x14ac:dyDescent="0.35">
      <c r="A15" s="53" t="s">
        <v>80</v>
      </c>
      <c r="B15" s="36"/>
      <c r="C15" s="36"/>
      <c r="D15" s="36"/>
      <c r="E15" s="36"/>
      <c r="F15" s="36"/>
      <c r="G15" s="36"/>
      <c r="H15" s="36"/>
      <c r="I15" s="36"/>
      <c r="J15" s="36"/>
    </row>
    <row r="16" spans="1:10" ht="43.5" x14ac:dyDescent="0.35">
      <c r="A16" s="92" t="s">
        <v>270</v>
      </c>
      <c r="B16" s="36"/>
      <c r="C16" s="36"/>
      <c r="D16" s="36"/>
      <c r="E16" s="36"/>
      <c r="F16" s="36"/>
      <c r="G16" s="36"/>
      <c r="H16" s="36"/>
      <c r="I16" s="36"/>
      <c r="J16" s="36"/>
    </row>
    <row r="17" spans="1:10" x14ac:dyDescent="0.35">
      <c r="A17" s="53" t="s">
        <v>81</v>
      </c>
      <c r="B17" s="36"/>
      <c r="C17" s="36"/>
      <c r="D17" s="36"/>
      <c r="E17" s="36"/>
      <c r="F17" s="36"/>
      <c r="G17" s="36"/>
      <c r="H17" s="36"/>
      <c r="I17" s="36"/>
      <c r="J17" s="36"/>
    </row>
    <row r="18" spans="1:10" ht="29" x14ac:dyDescent="0.35">
      <c r="A18" s="92" t="s">
        <v>268</v>
      </c>
      <c r="B18" s="36"/>
      <c r="C18" s="36"/>
      <c r="D18" s="36"/>
      <c r="E18" s="36"/>
      <c r="F18" s="36"/>
      <c r="G18" s="36"/>
      <c r="H18" s="36"/>
      <c r="I18" s="36"/>
      <c r="J18" s="36"/>
    </row>
    <row r="19" spans="1:10" x14ac:dyDescent="0.35">
      <c r="A19" s="53" t="s">
        <v>82</v>
      </c>
      <c r="B19" s="36"/>
      <c r="C19" s="36"/>
      <c r="D19" s="36"/>
      <c r="E19" s="36"/>
      <c r="F19" s="36"/>
      <c r="G19" s="36"/>
      <c r="H19" s="36"/>
      <c r="I19" s="36"/>
      <c r="J19" s="36"/>
    </row>
    <row r="20" spans="1:10" ht="101.5" x14ac:dyDescent="0.35">
      <c r="A20" s="92" t="s">
        <v>269</v>
      </c>
      <c r="B20" s="36"/>
      <c r="C20" s="36"/>
      <c r="D20" s="36"/>
      <c r="E20" s="36"/>
      <c r="F20" s="36"/>
      <c r="G20" s="36"/>
      <c r="H20" s="36"/>
      <c r="I20" s="36"/>
      <c r="J20" s="36"/>
    </row>
    <row r="21" spans="1:10" x14ac:dyDescent="0.35">
      <c r="A21" s="62" t="s">
        <v>234</v>
      </c>
      <c r="B21" s="36"/>
      <c r="C21" s="36"/>
      <c r="D21" s="36"/>
      <c r="E21" s="36"/>
      <c r="F21" s="36"/>
      <c r="G21" s="36"/>
      <c r="H21" s="36"/>
      <c r="I21" s="36"/>
      <c r="J21" s="36"/>
    </row>
  </sheetData>
  <phoneticPr fontId="8" type="noConversion"/>
  <printOptions horizontalCentered="1"/>
  <pageMargins left="0.5" right="0.5" top="0.75" bottom="0.5" header="0" footer="0"/>
  <pageSetup orientation="portrait" r:id="rId1"/>
  <headerFooter>
    <oddHeader>&amp;L&amp;G&amp;R&amp;"Times New Roman,Bold"&amp;18Report of Comparability
&amp;14in the Distribution of State &amp;&amp; Local Funds</oddHeader>
    <oddFooter>&amp;L&amp;"Times New Roman,Regular"&amp;9Form # 05-12-021
Alaska Department of Education &amp;&amp; Early Development&amp;R&amp;"Times New Roman,Regular"&amp;9&amp;A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44"/>
  <sheetViews>
    <sheetView showGridLines="0" zoomScale="80" zoomScaleNormal="80" workbookViewId="0"/>
  </sheetViews>
  <sheetFormatPr defaultColWidth="9.1796875" defaultRowHeight="15.5" x14ac:dyDescent="0.35"/>
  <cols>
    <col min="1" max="1" width="52.81640625" style="18" customWidth="1"/>
    <col min="2" max="2" width="8.54296875" style="18" customWidth="1"/>
    <col min="3" max="3" width="13.81640625" style="18" bestFit="1" customWidth="1"/>
    <col min="4" max="4" width="18.1796875" style="18" customWidth="1"/>
    <col min="5" max="6" width="12.81640625" style="18" bestFit="1" customWidth="1"/>
    <col min="7" max="8" width="24.54296875" style="18" bestFit="1" customWidth="1"/>
    <col min="9" max="16384" width="9.1796875" style="18"/>
  </cols>
  <sheetData>
    <row r="1" spans="1:9" s="17" customFormat="1" ht="22" customHeight="1" x14ac:dyDescent="0.25">
      <c r="A1" s="13" t="s">
        <v>119</v>
      </c>
      <c r="B1" s="14"/>
      <c r="C1" s="14"/>
      <c r="D1" s="14"/>
      <c r="E1" s="14"/>
      <c r="F1" s="14"/>
      <c r="G1" s="14"/>
      <c r="H1" s="15"/>
      <c r="I1"/>
    </row>
    <row r="2" spans="1:9" s="53" customFormat="1" ht="22.5" customHeight="1" x14ac:dyDescent="0.35">
      <c r="A2" s="85" t="s">
        <v>14</v>
      </c>
      <c r="B2" s="130" t="s">
        <v>68</v>
      </c>
      <c r="C2" s="93"/>
      <c r="D2" s="93"/>
      <c r="F2" s="94"/>
      <c r="G2"/>
      <c r="I2"/>
    </row>
    <row r="3" spans="1:9" ht="22.5" customHeight="1" x14ac:dyDescent="0.35">
      <c r="A3" s="85" t="s">
        <v>227</v>
      </c>
      <c r="B3" s="133" t="s">
        <v>89</v>
      </c>
      <c r="C3" s="131"/>
      <c r="D3" s="131"/>
      <c r="H3" s="95"/>
    </row>
    <row r="4" spans="1:9" ht="22.5" customHeight="1" x14ac:dyDescent="0.35">
      <c r="A4" s="85" t="s">
        <v>226</v>
      </c>
      <c r="B4" s="173"/>
      <c r="C4" s="129"/>
      <c r="D4" s="131"/>
      <c r="H4" s="95"/>
    </row>
    <row r="5" spans="1:9" ht="31.5" customHeight="1" x14ac:dyDescent="0.35">
      <c r="A5" s="66" t="s">
        <v>223</v>
      </c>
      <c r="B5" s="132" t="s">
        <v>89</v>
      </c>
      <c r="C5" s="129"/>
      <c r="D5" s="129"/>
      <c r="H5" s="95"/>
    </row>
    <row r="6" spans="1:9" ht="22.5" customHeight="1" x14ac:dyDescent="0.35">
      <c r="A6" s="96" t="s">
        <v>205</v>
      </c>
      <c r="B6" s="96"/>
      <c r="C6" s="96"/>
      <c r="D6" s="96"/>
      <c r="E6" s="96"/>
      <c r="F6" s="96"/>
      <c r="G6" s="96"/>
      <c r="H6" s="96"/>
    </row>
    <row r="7" spans="1:9" x14ac:dyDescent="0.35">
      <c r="A7" s="18" t="s">
        <v>90</v>
      </c>
    </row>
    <row r="8" spans="1:9" x14ac:dyDescent="0.35">
      <c r="A8" s="19" t="s">
        <v>91</v>
      </c>
    </row>
    <row r="9" spans="1:9" ht="24" customHeight="1" x14ac:dyDescent="0.35">
      <c r="A9" s="112" t="s">
        <v>92</v>
      </c>
      <c r="B9" s="103"/>
      <c r="C9" s="103"/>
      <c r="D9" s="103"/>
      <c r="E9" s="103"/>
      <c r="F9" s="103"/>
      <c r="G9" s="103"/>
      <c r="H9" s="103"/>
    </row>
    <row r="10" spans="1:9" s="17" customFormat="1" ht="42" customHeight="1" x14ac:dyDescent="0.25">
      <c r="A10" s="145" t="s">
        <v>6</v>
      </c>
      <c r="B10" s="121" t="s">
        <v>97</v>
      </c>
      <c r="C10" s="121" t="s">
        <v>94</v>
      </c>
      <c r="D10" s="121" t="s">
        <v>93</v>
      </c>
      <c r="E10" s="121" t="s">
        <v>96</v>
      </c>
      <c r="F10" s="121" t="s">
        <v>95</v>
      </c>
      <c r="G10" s="121" t="s">
        <v>100</v>
      </c>
      <c r="H10" s="122" t="s">
        <v>101</v>
      </c>
    </row>
    <row r="11" spans="1:9" ht="16" customHeight="1" x14ac:dyDescent="0.35">
      <c r="A11" s="151"/>
      <c r="B11" s="134"/>
      <c r="C11" s="135"/>
      <c r="D11" s="136"/>
      <c r="E11" s="137"/>
      <c r="F11" s="138" t="str">
        <f>IF(OR(E11=0,E11=""),"",D11/E11)</f>
        <v/>
      </c>
      <c r="G11" s="139"/>
      <c r="H11" s="152" t="str">
        <f>IF(OR(D11=0,D11=""),"",$G11/D11)</f>
        <v/>
      </c>
    </row>
    <row r="12" spans="1:9" ht="16" customHeight="1" x14ac:dyDescent="0.35">
      <c r="A12" s="151"/>
      <c r="B12" s="134"/>
      <c r="C12" s="135"/>
      <c r="D12" s="136"/>
      <c r="E12" s="137"/>
      <c r="F12" s="138" t="str">
        <f t="shared" ref="F12:F40" si="0">IF(OR(E12=0,E12=""),"",D12/E12)</f>
        <v/>
      </c>
      <c r="G12" s="139"/>
      <c r="H12" s="152" t="str">
        <f t="shared" ref="H12:H40" si="1">IF(OR(D12=0,D12=""),"",$G12/D12)</f>
        <v/>
      </c>
    </row>
    <row r="13" spans="1:9" ht="16" customHeight="1" x14ac:dyDescent="0.35">
      <c r="A13" s="151"/>
      <c r="B13" s="134"/>
      <c r="C13" s="135"/>
      <c r="D13" s="136"/>
      <c r="E13" s="137"/>
      <c r="F13" s="138" t="str">
        <f t="shared" si="0"/>
        <v/>
      </c>
      <c r="G13" s="139"/>
      <c r="H13" s="152" t="str">
        <f t="shared" si="1"/>
        <v/>
      </c>
    </row>
    <row r="14" spans="1:9" ht="16" customHeight="1" x14ac:dyDescent="0.35">
      <c r="A14" s="151"/>
      <c r="B14" s="134"/>
      <c r="C14" s="135"/>
      <c r="D14" s="136"/>
      <c r="E14" s="137"/>
      <c r="F14" s="138" t="str">
        <f t="shared" si="0"/>
        <v/>
      </c>
      <c r="G14" s="139"/>
      <c r="H14" s="152" t="str">
        <f t="shared" si="1"/>
        <v/>
      </c>
    </row>
    <row r="15" spans="1:9" ht="16" customHeight="1" x14ac:dyDescent="0.35">
      <c r="A15" s="151"/>
      <c r="B15" s="134"/>
      <c r="C15" s="135"/>
      <c r="D15" s="136"/>
      <c r="E15" s="137"/>
      <c r="F15" s="138" t="str">
        <f t="shared" si="0"/>
        <v/>
      </c>
      <c r="G15" s="139"/>
      <c r="H15" s="152" t="str">
        <f t="shared" si="1"/>
        <v/>
      </c>
    </row>
    <row r="16" spans="1:9" ht="16" customHeight="1" x14ac:dyDescent="0.35">
      <c r="A16" s="151"/>
      <c r="B16" s="134"/>
      <c r="C16" s="135"/>
      <c r="D16" s="136"/>
      <c r="E16" s="137"/>
      <c r="F16" s="138" t="str">
        <f t="shared" si="0"/>
        <v/>
      </c>
      <c r="G16" s="139"/>
      <c r="H16" s="152" t="str">
        <f t="shared" si="1"/>
        <v/>
      </c>
    </row>
    <row r="17" spans="1:8" ht="16" customHeight="1" x14ac:dyDescent="0.35">
      <c r="A17" s="151"/>
      <c r="B17" s="134"/>
      <c r="C17" s="135"/>
      <c r="D17" s="136"/>
      <c r="E17" s="137"/>
      <c r="F17" s="138" t="str">
        <f t="shared" si="0"/>
        <v/>
      </c>
      <c r="G17" s="139"/>
      <c r="H17" s="152" t="str">
        <f t="shared" si="1"/>
        <v/>
      </c>
    </row>
    <row r="18" spans="1:8" ht="16" customHeight="1" x14ac:dyDescent="0.35">
      <c r="A18" s="151"/>
      <c r="B18" s="134"/>
      <c r="C18" s="135"/>
      <c r="D18" s="136"/>
      <c r="E18" s="137"/>
      <c r="F18" s="138" t="str">
        <f t="shared" si="0"/>
        <v/>
      </c>
      <c r="G18" s="139"/>
      <c r="H18" s="152" t="str">
        <f t="shared" si="1"/>
        <v/>
      </c>
    </row>
    <row r="19" spans="1:8" ht="16" customHeight="1" x14ac:dyDescent="0.35">
      <c r="A19" s="151"/>
      <c r="B19" s="134"/>
      <c r="C19" s="135"/>
      <c r="D19" s="136"/>
      <c r="E19" s="137"/>
      <c r="F19" s="138" t="str">
        <f t="shared" si="0"/>
        <v/>
      </c>
      <c r="G19" s="139"/>
      <c r="H19" s="152" t="str">
        <f t="shared" si="1"/>
        <v/>
      </c>
    </row>
    <row r="20" spans="1:8" ht="16" customHeight="1" x14ac:dyDescent="0.35">
      <c r="A20" s="151"/>
      <c r="B20" s="134"/>
      <c r="C20" s="135"/>
      <c r="D20" s="136"/>
      <c r="E20" s="137"/>
      <c r="F20" s="138" t="str">
        <f t="shared" si="0"/>
        <v/>
      </c>
      <c r="G20" s="139"/>
      <c r="H20" s="152" t="str">
        <f t="shared" si="1"/>
        <v/>
      </c>
    </row>
    <row r="21" spans="1:8" ht="16" customHeight="1" x14ac:dyDescent="0.35">
      <c r="A21" s="151"/>
      <c r="B21" s="134"/>
      <c r="C21" s="135"/>
      <c r="D21" s="136"/>
      <c r="E21" s="137"/>
      <c r="F21" s="138" t="str">
        <f t="shared" si="0"/>
        <v/>
      </c>
      <c r="G21" s="139"/>
      <c r="H21" s="152" t="str">
        <f t="shared" si="1"/>
        <v/>
      </c>
    </row>
    <row r="22" spans="1:8" ht="16" customHeight="1" x14ac:dyDescent="0.35">
      <c r="A22" s="151"/>
      <c r="B22" s="134"/>
      <c r="C22" s="135"/>
      <c r="D22" s="136"/>
      <c r="E22" s="137"/>
      <c r="F22" s="138" t="str">
        <f t="shared" si="0"/>
        <v/>
      </c>
      <c r="G22" s="139"/>
      <c r="H22" s="152" t="str">
        <f t="shared" si="1"/>
        <v/>
      </c>
    </row>
    <row r="23" spans="1:8" ht="16" customHeight="1" x14ac:dyDescent="0.35">
      <c r="A23" s="151"/>
      <c r="B23" s="134"/>
      <c r="C23" s="135"/>
      <c r="D23" s="136"/>
      <c r="E23" s="137"/>
      <c r="F23" s="138" t="str">
        <f t="shared" si="0"/>
        <v/>
      </c>
      <c r="G23" s="139"/>
      <c r="H23" s="152" t="str">
        <f t="shared" si="1"/>
        <v/>
      </c>
    </row>
    <row r="24" spans="1:8" ht="16" customHeight="1" x14ac:dyDescent="0.35">
      <c r="A24" s="151"/>
      <c r="B24" s="134"/>
      <c r="C24" s="135"/>
      <c r="D24" s="136"/>
      <c r="E24" s="137"/>
      <c r="F24" s="138" t="str">
        <f t="shared" si="0"/>
        <v/>
      </c>
      <c r="G24" s="139"/>
      <c r="H24" s="152" t="str">
        <f t="shared" si="1"/>
        <v/>
      </c>
    </row>
    <row r="25" spans="1:8" ht="16" customHeight="1" x14ac:dyDescent="0.35">
      <c r="A25" s="151"/>
      <c r="B25" s="134"/>
      <c r="C25" s="135"/>
      <c r="D25" s="136"/>
      <c r="E25" s="137"/>
      <c r="F25" s="138" t="str">
        <f t="shared" si="0"/>
        <v/>
      </c>
      <c r="G25" s="139"/>
      <c r="H25" s="152" t="str">
        <f t="shared" si="1"/>
        <v/>
      </c>
    </row>
    <row r="26" spans="1:8" ht="16" customHeight="1" x14ac:dyDescent="0.35">
      <c r="A26" s="151"/>
      <c r="B26" s="134"/>
      <c r="C26" s="135"/>
      <c r="D26" s="136"/>
      <c r="E26" s="137"/>
      <c r="F26" s="138" t="str">
        <f t="shared" si="0"/>
        <v/>
      </c>
      <c r="G26" s="139"/>
      <c r="H26" s="152" t="str">
        <f t="shared" si="1"/>
        <v/>
      </c>
    </row>
    <row r="27" spans="1:8" ht="16" customHeight="1" x14ac:dyDescent="0.35">
      <c r="A27" s="151"/>
      <c r="B27" s="134"/>
      <c r="C27" s="135"/>
      <c r="D27" s="136"/>
      <c r="E27" s="137"/>
      <c r="F27" s="138" t="str">
        <f t="shared" si="0"/>
        <v/>
      </c>
      <c r="G27" s="139"/>
      <c r="H27" s="152" t="str">
        <f t="shared" si="1"/>
        <v/>
      </c>
    </row>
    <row r="28" spans="1:8" ht="16" customHeight="1" x14ac:dyDescent="0.35">
      <c r="A28" s="151"/>
      <c r="B28" s="134"/>
      <c r="C28" s="135"/>
      <c r="D28" s="136"/>
      <c r="E28" s="137"/>
      <c r="F28" s="138" t="str">
        <f t="shared" si="0"/>
        <v/>
      </c>
      <c r="G28" s="139"/>
      <c r="H28" s="152" t="str">
        <f t="shared" si="1"/>
        <v/>
      </c>
    </row>
    <row r="29" spans="1:8" ht="16" customHeight="1" x14ac:dyDescent="0.35">
      <c r="A29" s="151"/>
      <c r="B29" s="134"/>
      <c r="C29" s="135"/>
      <c r="D29" s="136"/>
      <c r="E29" s="137"/>
      <c r="F29" s="138" t="str">
        <f t="shared" si="0"/>
        <v/>
      </c>
      <c r="G29" s="139"/>
      <c r="H29" s="152" t="str">
        <f t="shared" si="1"/>
        <v/>
      </c>
    </row>
    <row r="30" spans="1:8" ht="16" customHeight="1" x14ac:dyDescent="0.35">
      <c r="A30" s="151"/>
      <c r="B30" s="134"/>
      <c r="C30" s="135"/>
      <c r="D30" s="136"/>
      <c r="E30" s="137"/>
      <c r="F30" s="138" t="str">
        <f t="shared" si="0"/>
        <v/>
      </c>
      <c r="G30" s="139"/>
      <c r="H30" s="152" t="str">
        <f t="shared" si="1"/>
        <v/>
      </c>
    </row>
    <row r="31" spans="1:8" ht="16" customHeight="1" x14ac:dyDescent="0.35">
      <c r="A31" s="151"/>
      <c r="B31" s="134"/>
      <c r="C31" s="135"/>
      <c r="D31" s="136"/>
      <c r="E31" s="137"/>
      <c r="F31" s="138" t="str">
        <f t="shared" si="0"/>
        <v/>
      </c>
      <c r="G31" s="139"/>
      <c r="H31" s="152" t="str">
        <f t="shared" si="1"/>
        <v/>
      </c>
    </row>
    <row r="32" spans="1:8" ht="16" customHeight="1" x14ac:dyDescent="0.35">
      <c r="A32" s="151"/>
      <c r="B32" s="134"/>
      <c r="C32" s="135"/>
      <c r="D32" s="136"/>
      <c r="E32" s="137"/>
      <c r="F32" s="138" t="str">
        <f t="shared" si="0"/>
        <v/>
      </c>
      <c r="G32" s="139"/>
      <c r="H32" s="152" t="str">
        <f t="shared" si="1"/>
        <v/>
      </c>
    </row>
    <row r="33" spans="1:8" ht="16" customHeight="1" x14ac:dyDescent="0.35">
      <c r="A33" s="151"/>
      <c r="B33" s="134"/>
      <c r="C33" s="135"/>
      <c r="D33" s="136"/>
      <c r="E33" s="137"/>
      <c r="F33" s="138" t="str">
        <f t="shared" si="0"/>
        <v/>
      </c>
      <c r="G33" s="139"/>
      <c r="H33" s="152" t="str">
        <f t="shared" si="1"/>
        <v/>
      </c>
    </row>
    <row r="34" spans="1:8" ht="16" customHeight="1" x14ac:dyDescent="0.35">
      <c r="A34" s="151"/>
      <c r="B34" s="134"/>
      <c r="C34" s="135"/>
      <c r="D34" s="136"/>
      <c r="E34" s="137"/>
      <c r="F34" s="138" t="str">
        <f t="shared" si="0"/>
        <v/>
      </c>
      <c r="G34" s="139"/>
      <c r="H34" s="152" t="str">
        <f t="shared" si="1"/>
        <v/>
      </c>
    </row>
    <row r="35" spans="1:8" ht="16" customHeight="1" x14ac:dyDescent="0.35">
      <c r="A35" s="151"/>
      <c r="B35" s="134"/>
      <c r="C35" s="135"/>
      <c r="D35" s="136"/>
      <c r="E35" s="137"/>
      <c r="F35" s="138" t="str">
        <f t="shared" si="0"/>
        <v/>
      </c>
      <c r="G35" s="139"/>
      <c r="H35" s="152" t="str">
        <f t="shared" si="1"/>
        <v/>
      </c>
    </row>
    <row r="36" spans="1:8" ht="16" customHeight="1" x14ac:dyDescent="0.35">
      <c r="A36" s="151"/>
      <c r="B36" s="134"/>
      <c r="C36" s="135"/>
      <c r="D36" s="136"/>
      <c r="E36" s="137"/>
      <c r="F36" s="138" t="str">
        <f t="shared" si="0"/>
        <v/>
      </c>
      <c r="G36" s="139"/>
      <c r="H36" s="152" t="str">
        <f t="shared" si="1"/>
        <v/>
      </c>
    </row>
    <row r="37" spans="1:8" ht="16" customHeight="1" x14ac:dyDescent="0.35">
      <c r="A37" s="151"/>
      <c r="B37" s="134"/>
      <c r="C37" s="135"/>
      <c r="D37" s="136"/>
      <c r="E37" s="137"/>
      <c r="F37" s="138" t="str">
        <f t="shared" si="0"/>
        <v/>
      </c>
      <c r="G37" s="139"/>
      <c r="H37" s="152" t="str">
        <f t="shared" si="1"/>
        <v/>
      </c>
    </row>
    <row r="38" spans="1:8" ht="16" customHeight="1" x14ac:dyDescent="0.35">
      <c r="A38" s="151"/>
      <c r="B38" s="134"/>
      <c r="C38" s="135"/>
      <c r="D38" s="136"/>
      <c r="E38" s="137"/>
      <c r="F38" s="138" t="str">
        <f t="shared" si="0"/>
        <v/>
      </c>
      <c r="G38" s="139"/>
      <c r="H38" s="152" t="str">
        <f t="shared" si="1"/>
        <v/>
      </c>
    </row>
    <row r="39" spans="1:8" ht="16" customHeight="1" x14ac:dyDescent="0.35">
      <c r="A39" s="151"/>
      <c r="B39" s="134"/>
      <c r="C39" s="135"/>
      <c r="D39" s="136"/>
      <c r="E39" s="137"/>
      <c r="F39" s="138" t="str">
        <f t="shared" si="0"/>
        <v/>
      </c>
      <c r="G39" s="139"/>
      <c r="H39" s="152" t="str">
        <f t="shared" si="1"/>
        <v/>
      </c>
    </row>
    <row r="40" spans="1:8" ht="16" customHeight="1" thickBot="1" x14ac:dyDescent="0.4">
      <c r="A40" s="151"/>
      <c r="B40" s="157"/>
      <c r="C40" s="158"/>
      <c r="D40" s="136"/>
      <c r="E40" s="137"/>
      <c r="F40" s="138" t="str">
        <f t="shared" si="0"/>
        <v/>
      </c>
      <c r="G40" s="139"/>
      <c r="H40" s="152" t="str">
        <f t="shared" si="1"/>
        <v/>
      </c>
    </row>
    <row r="41" spans="1:8" ht="16" customHeight="1" thickTop="1" x14ac:dyDescent="0.35">
      <c r="A41" s="154" t="s">
        <v>147</v>
      </c>
      <c r="B41" s="159" t="s">
        <v>224</v>
      </c>
      <c r="C41" s="160" t="s">
        <v>225</v>
      </c>
      <c r="D41" s="195">
        <f>SUM(D11:D40)</f>
        <v>0</v>
      </c>
      <c r="E41" s="194">
        <f>SUM(E11:E40)</f>
        <v>0</v>
      </c>
      <c r="F41" s="170"/>
      <c r="G41" s="171">
        <f>SUM(G11:G40)</f>
        <v>0</v>
      </c>
      <c r="H41" s="169"/>
    </row>
    <row r="42" spans="1:8" s="17" customFormat="1" ht="22" customHeight="1" thickBot="1" x14ac:dyDescent="0.4">
      <c r="A42" s="155" t="s">
        <v>104</v>
      </c>
      <c r="B42" s="161" t="s">
        <v>224</v>
      </c>
      <c r="C42" s="161" t="s">
        <v>224</v>
      </c>
      <c r="D42" s="162" t="s">
        <v>224</v>
      </c>
      <c r="E42" s="163" t="s">
        <v>224</v>
      </c>
      <c r="F42" s="167">
        <f>IF(OR(E41="",E41=0),0,D41/E41)</f>
        <v>0</v>
      </c>
      <c r="G42" s="168"/>
      <c r="H42" s="146"/>
    </row>
    <row r="43" spans="1:8" s="17" customFormat="1" ht="32" thickTop="1" thickBot="1" x14ac:dyDescent="0.4">
      <c r="A43" s="156" t="s">
        <v>98</v>
      </c>
      <c r="B43" s="164" t="s">
        <v>224</v>
      </c>
      <c r="C43" s="164" t="s">
        <v>224</v>
      </c>
      <c r="D43" s="165" t="s">
        <v>224</v>
      </c>
      <c r="E43" s="166" t="s">
        <v>224</v>
      </c>
      <c r="F43" s="168"/>
      <c r="G43" s="168"/>
      <c r="H43" s="172">
        <f>IF(OR(D41="",D41=0),0,$G41/D41)</f>
        <v>0</v>
      </c>
    </row>
    <row r="44" spans="1:8" ht="16" thickTop="1" x14ac:dyDescent="0.35">
      <c r="A44" s="62" t="s">
        <v>234</v>
      </c>
    </row>
  </sheetData>
  <phoneticPr fontId="8" type="noConversion"/>
  <dataValidations count="17">
    <dataValidation type="list" allowBlank="1" showInputMessage="1" showErrorMessage="1" sqref="B2" xr:uid="{00000000-0002-0000-0700-000000000000}">
      <formula1>District</formula1>
    </dataValidation>
    <dataValidation type="list" allowBlank="1" showInputMessage="1" showErrorMessage="1" sqref="B3" xr:uid="{00000000-0002-0000-0700-000001000000}">
      <formula1>"Select --&gt;,Elementary, Middle, High, Other"</formula1>
    </dataValidation>
    <dataValidation type="list" allowBlank="1" showInputMessage="1" showErrorMessage="1" sqref="B5" xr:uid="{00000000-0002-0000-0700-000002000000}">
      <formula1>"Select --&gt;,Smaller, Larger"</formula1>
    </dataValidation>
    <dataValidation type="list" allowBlank="1" showDropDown="1" showInputMessage="1" showErrorMessage="1" errorTitle="DO NOT ENTER DATA INTO THIS CELL" prompt="this cell auto-fills" sqref="D41:E41" xr:uid="{00000000-0002-0000-0700-000003000000}">
      <formula1>"++++++++++++++++++"</formula1>
    </dataValidation>
    <dataValidation type="list" allowBlank="1" showDropDown="1" showInputMessage="1" showErrorMessage="1" prompt="this cell auto-fills" sqref="H43" xr:uid="{00000000-0002-0000-0700-000004000000}">
      <formula1>"+++++++++++++++++"</formula1>
    </dataValidation>
    <dataValidation type="list" allowBlank="1" showDropDown="1" showInputMessage="1" showErrorMessage="1" prompt="this cell auto-fills" sqref="F42" xr:uid="{00000000-0002-0000-0700-000005000000}">
      <formula1>"++++++++++++++++++"</formula1>
    </dataValidation>
    <dataValidation allowBlank="1" showInputMessage="1" showErrorMessage="1" prompt="name of school" sqref="A11:A40" xr:uid="{00000000-0002-0000-0700-000006000000}"/>
    <dataValidation allowBlank="1" showInputMessage="1" showErrorMessage="1" prompt="State School ID #" sqref="B11:B40" xr:uid="{00000000-0002-0000-0700-000007000000}"/>
    <dataValidation allowBlank="1" showInputMessage="1" showErrorMessage="1" prompt="Actual Grade Levels" sqref="C11:C40" xr:uid="{00000000-0002-0000-0700-000008000000}"/>
    <dataValidation allowBlank="1" showInputMessage="1" showErrorMessage="1" prompt="Number Students Enrolled" sqref="D11:D40" xr:uid="{00000000-0002-0000-0700-000009000000}"/>
    <dataValidation allowBlank="1" showInputMessage="1" showErrorMessage="1" prompt="Number (FTE) Staff" sqref="E11:E40" xr:uid="{00000000-0002-0000-0700-00000A000000}"/>
    <dataValidation allowBlank="1" showInputMessage="1" showErrorMessage="1" prompt="Number of Pupils Per 1.0 FTE Staff" sqref="F11:F40" xr:uid="{00000000-0002-0000-0700-00000B000000}"/>
    <dataValidation allowBlank="1" showInputMessage="1" showErrorMessage="1" prompt="School Allocation for Instructional Supplies &amp; Curriculum Materials" sqref="G11:G40" xr:uid="{00000000-0002-0000-0700-00000C000000}"/>
    <dataValidation allowBlank="1" showInputMessage="1" showErrorMessage="1" prompt="Instructional Supplies &amp; Curriculum Materials Per Pupil Amount" sqref="H11:H40" xr:uid="{00000000-0002-0000-0700-00000D000000}"/>
    <dataValidation type="list" allowBlank="1" showDropDown="1" showInputMessage="1" showErrorMessage="1" errorTitle="DO NOT ENTER DATA INTO THIS CELL" prompt="DO NOT ENTER DATA INTO THIS CELL" sqref="F41 F43:G43 H41:H42 G42" xr:uid="{00000000-0002-0000-0700-00000E000000}">
      <formula1>"++++++++++++++++++"</formula1>
    </dataValidation>
    <dataValidation allowBlank="1" showInputMessage="1" showErrorMessage="1" prompt="this column auto-fills" sqref="F10 H10" xr:uid="{00000000-0002-0000-0700-00000F000000}"/>
    <dataValidation allowBlank="1" showInputMessage="1" showErrorMessage="1" prompt="this cell auto-fills" sqref="G41" xr:uid="{00000000-0002-0000-0700-000010000000}"/>
  </dataValidations>
  <printOptions horizontalCentered="1"/>
  <pageMargins left="0.5" right="0.5" top="0.75" bottom="0.5" header="0" footer="0"/>
  <pageSetup scale="75" orientation="landscape" r:id="rId1"/>
  <headerFooter>
    <oddHeader>&amp;L&amp;G&amp;R&amp;"Times New Roman,Bold"&amp;18Report of Comparability
&amp;14in the Distribution of State &amp;&amp; Local Funds</oddHeader>
    <oddFooter>&amp;L&amp;"Times New Roman,Regular"&amp;9Form # 05-12-021
Alaska Department of Education &amp;&amp; Early Development&amp;R&amp;"Times New Roman,Regular"&amp;9&amp;A
Page &amp;P of &amp;N</oddFooter>
  </headerFooter>
  <legacyDrawingHF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L48"/>
  <sheetViews>
    <sheetView showGridLines="0" zoomScale="80" zoomScaleNormal="80" workbookViewId="0">
      <selection activeCell="A9" sqref="A9"/>
    </sheetView>
  </sheetViews>
  <sheetFormatPr defaultColWidth="9.1796875" defaultRowHeight="15.5" x14ac:dyDescent="0.35"/>
  <cols>
    <col min="1" max="1" width="40.453125" style="18" customWidth="1"/>
    <col min="2" max="2" width="10.81640625" style="18" customWidth="1"/>
    <col min="3" max="3" width="11.1796875" style="18" bestFit="1" customWidth="1"/>
    <col min="4" max="4" width="16.453125" style="18" customWidth="1"/>
    <col min="5" max="5" width="11.1796875" style="18" customWidth="1"/>
    <col min="6" max="6" width="10.81640625" style="18" customWidth="1"/>
    <col min="7" max="7" width="13.54296875" style="18" customWidth="1"/>
    <col min="8" max="8" width="19.81640625" style="18" customWidth="1"/>
    <col min="9" max="9" width="28.81640625" style="18" customWidth="1"/>
    <col min="10" max="10" width="14.54296875" style="18" customWidth="1"/>
    <col min="11" max="16384" width="9.1796875" style="18"/>
  </cols>
  <sheetData>
    <row r="1" spans="1:12" s="17" customFormat="1" ht="22" customHeight="1" x14ac:dyDescent="0.25">
      <c r="A1" s="13" t="s">
        <v>121</v>
      </c>
      <c r="B1" s="14"/>
      <c r="C1" s="14"/>
      <c r="D1" s="14"/>
      <c r="E1" s="14"/>
      <c r="F1" s="14"/>
      <c r="G1" s="14"/>
      <c r="H1" s="14"/>
      <c r="I1" s="14"/>
      <c r="J1" s="15"/>
    </row>
    <row r="2" spans="1:12" s="17" customFormat="1" ht="23.25" customHeight="1" x14ac:dyDescent="0.25">
      <c r="A2" s="70" t="s">
        <v>228</v>
      </c>
      <c r="B2"/>
      <c r="C2"/>
      <c r="D2"/>
      <c r="E2"/>
      <c r="F2"/>
      <c r="G2"/>
      <c r="H2"/>
      <c r="I2"/>
      <c r="J2"/>
    </row>
    <row r="3" spans="1:12" s="17" customFormat="1" ht="31" x14ac:dyDescent="0.35">
      <c r="A3" s="174" t="s">
        <v>104</v>
      </c>
      <c r="B3" s="148">
        <f>'Method A - Non-Title I Schools'!$F$42</f>
        <v>0</v>
      </c>
      <c r="C3" s="18"/>
      <c r="D3" s="18"/>
      <c r="E3"/>
      <c r="F3"/>
      <c r="G3"/>
      <c r="H3"/>
      <c r="I3"/>
      <c r="J3"/>
    </row>
    <row r="4" spans="1:12" s="17" customFormat="1" ht="31" x14ac:dyDescent="0.35">
      <c r="A4" s="174" t="s">
        <v>106</v>
      </c>
      <c r="B4" s="148">
        <f>IF(B3="",0,B3*1.1)</f>
        <v>0</v>
      </c>
      <c r="C4" s="18"/>
      <c r="D4" s="18"/>
      <c r="E4"/>
      <c r="F4"/>
      <c r="G4"/>
      <c r="H4"/>
      <c r="I4"/>
      <c r="J4"/>
    </row>
    <row r="5" spans="1:12" s="17" customFormat="1" ht="31" x14ac:dyDescent="0.35">
      <c r="A5" s="182" t="s">
        <v>98</v>
      </c>
      <c r="B5" s="100">
        <f>'Method A - Non-Title I Schools'!$H$43</f>
        <v>0</v>
      </c>
      <c r="C5" s="18"/>
      <c r="D5" s="18"/>
      <c r="E5"/>
      <c r="F5"/>
      <c r="G5"/>
      <c r="H5"/>
      <c r="I5"/>
      <c r="J5"/>
    </row>
    <row r="6" spans="1:12" s="17" customFormat="1" ht="31" x14ac:dyDescent="0.35">
      <c r="A6" s="174" t="s">
        <v>107</v>
      </c>
      <c r="B6" s="100">
        <f>IF(B5="",0,B5*0.9)</f>
        <v>0</v>
      </c>
      <c r="C6" s="18"/>
      <c r="D6" s="18"/>
      <c r="E6"/>
      <c r="F6"/>
      <c r="G6"/>
      <c r="H6"/>
      <c r="I6"/>
      <c r="J6"/>
    </row>
    <row r="7" spans="1:12" ht="26.25" customHeight="1" x14ac:dyDescent="0.35">
      <c r="A7" s="85" t="s">
        <v>14</v>
      </c>
      <c r="B7" s="84" t="s">
        <v>68</v>
      </c>
      <c r="C7" s="93"/>
      <c r="D7" s="93"/>
    </row>
    <row r="8" spans="1:12" ht="22.5" customHeight="1" x14ac:dyDescent="0.35">
      <c r="A8" s="85" t="s">
        <v>227</v>
      </c>
      <c r="B8" s="128" t="s">
        <v>89</v>
      </c>
      <c r="C8" s="131"/>
      <c r="D8" s="131"/>
      <c r="J8"/>
    </row>
    <row r="9" spans="1:12" ht="22.5" customHeight="1" x14ac:dyDescent="0.35">
      <c r="A9" s="85" t="s">
        <v>226</v>
      </c>
      <c r="B9" s="173"/>
      <c r="C9" s="129"/>
      <c r="D9" s="131"/>
    </row>
    <row r="10" spans="1:12" ht="28.5" x14ac:dyDescent="0.35">
      <c r="A10" s="66" t="s">
        <v>223</v>
      </c>
      <c r="B10" s="132" t="s">
        <v>89</v>
      </c>
      <c r="C10" s="129"/>
      <c r="D10" s="129"/>
    </row>
    <row r="11" spans="1:12" ht="24" customHeight="1" x14ac:dyDescent="0.35">
      <c r="A11" s="96" t="s">
        <v>189</v>
      </c>
      <c r="B11" s="96"/>
      <c r="C11" s="96"/>
      <c r="D11" s="96"/>
      <c r="E11"/>
      <c r="F11"/>
      <c r="G11"/>
      <c r="H11" s="101"/>
    </row>
    <row r="12" spans="1:12" ht="18.25" customHeight="1" x14ac:dyDescent="0.35">
      <c r="A12" s="41" t="s">
        <v>90</v>
      </c>
      <c r="B12" s="41"/>
      <c r="C12" s="41"/>
      <c r="D12" s="41"/>
      <c r="E12" s="41"/>
      <c r="F12"/>
      <c r="G12"/>
      <c r="H12"/>
      <c r="I12"/>
      <c r="J12"/>
    </row>
    <row r="13" spans="1:12" ht="18.25" customHeight="1" x14ac:dyDescent="0.35">
      <c r="A13" s="102" t="s">
        <v>91</v>
      </c>
      <c r="B13" s="103"/>
      <c r="C13" s="103"/>
      <c r="D13" s="103"/>
      <c r="E13" s="103"/>
      <c r="F13"/>
      <c r="G13"/>
      <c r="H13"/>
      <c r="I13"/>
      <c r="J13"/>
    </row>
    <row r="14" spans="1:12" ht="18.25" customHeight="1" x14ac:dyDescent="0.35">
      <c r="A14" s="102" t="s">
        <v>92</v>
      </c>
      <c r="B14" s="103"/>
      <c r="C14" s="103"/>
      <c r="D14" s="103"/>
      <c r="E14" s="103"/>
      <c r="F14"/>
      <c r="G14"/>
      <c r="H14"/>
      <c r="I14"/>
      <c r="J14"/>
    </row>
    <row r="15" spans="1:12" ht="39" customHeight="1" x14ac:dyDescent="0.35">
      <c r="A15" s="71" t="s">
        <v>229</v>
      </c>
      <c r="B15" s="176"/>
      <c r="C15" s="176"/>
      <c r="D15" s="176"/>
      <c r="E15" s="176"/>
      <c r="F15" s="43"/>
      <c r="G15" s="43"/>
    </row>
    <row r="16" spans="1:12" s="17" customFormat="1" ht="42" customHeight="1" x14ac:dyDescent="0.25">
      <c r="A16" s="20" t="s">
        <v>6</v>
      </c>
      <c r="B16" s="21" t="s">
        <v>97</v>
      </c>
      <c r="C16" s="21" t="s">
        <v>94</v>
      </c>
      <c r="D16" s="21" t="s">
        <v>231</v>
      </c>
      <c r="E16" s="21" t="s">
        <v>96</v>
      </c>
      <c r="F16" s="21" t="s">
        <v>95</v>
      </c>
      <c r="G16" s="21" t="s">
        <v>105</v>
      </c>
      <c r="H16" s="20" t="s">
        <v>100</v>
      </c>
      <c r="I16" s="21" t="s">
        <v>184</v>
      </c>
      <c r="J16" s="21" t="s">
        <v>230</v>
      </c>
      <c r="L16" s="90"/>
    </row>
    <row r="17" spans="1:10" ht="16" customHeight="1" x14ac:dyDescent="0.35">
      <c r="A17" s="177"/>
      <c r="B17" s="134"/>
      <c r="C17" s="178"/>
      <c r="D17" s="136"/>
      <c r="E17" s="137"/>
      <c r="F17" s="138" t="str">
        <f>IF(OR(E17=0,E17=""),"",D17/E17)</f>
        <v/>
      </c>
      <c r="G17" s="179" t="str">
        <f t="shared" ref="G17:G47" si="0">IF(F17="","",IF(F17&lt;=$B$4,"Yes", "No"))</f>
        <v/>
      </c>
      <c r="H17" s="139"/>
      <c r="I17" s="180" t="str">
        <f t="shared" ref="I17" si="1">IF(OR(D17=0,D17=""),"",$H17/D17)</f>
        <v/>
      </c>
      <c r="J17" s="179" t="str">
        <f t="shared" ref="J17:J47" si="2">IF(H17="","",IF(I17&gt;$B$6,"Yes", "No"))</f>
        <v/>
      </c>
    </row>
    <row r="18" spans="1:10" ht="16" customHeight="1" x14ac:dyDescent="0.35">
      <c r="A18" s="177"/>
      <c r="B18" s="134"/>
      <c r="C18" s="178"/>
      <c r="D18" s="136"/>
      <c r="E18" s="137"/>
      <c r="F18" s="138" t="str">
        <f t="shared" ref="F18:F47" si="3">IF(OR(E18=0,E18=""),"",D18/E18)</f>
        <v/>
      </c>
      <c r="G18" s="179" t="str">
        <f t="shared" si="0"/>
        <v/>
      </c>
      <c r="H18" s="139"/>
      <c r="I18" s="180" t="str">
        <f t="shared" ref="I18:I47" si="4">IF(OR(D18=0,D18=""),"",$H18/D18)</f>
        <v/>
      </c>
      <c r="J18" s="179" t="str">
        <f t="shared" si="2"/>
        <v/>
      </c>
    </row>
    <row r="19" spans="1:10" ht="16" customHeight="1" x14ac:dyDescent="0.35">
      <c r="A19" s="177"/>
      <c r="B19" s="134"/>
      <c r="C19" s="178"/>
      <c r="D19" s="136"/>
      <c r="E19" s="137"/>
      <c r="F19" s="138" t="str">
        <f t="shared" si="3"/>
        <v/>
      </c>
      <c r="G19" s="179" t="str">
        <f t="shared" si="0"/>
        <v/>
      </c>
      <c r="H19" s="139"/>
      <c r="I19" s="180" t="str">
        <f t="shared" si="4"/>
        <v/>
      </c>
      <c r="J19" s="179" t="str">
        <f t="shared" si="2"/>
        <v/>
      </c>
    </row>
    <row r="20" spans="1:10" ht="16" customHeight="1" x14ac:dyDescent="0.35">
      <c r="A20" s="177"/>
      <c r="B20" s="134"/>
      <c r="C20" s="178"/>
      <c r="D20" s="136"/>
      <c r="E20" s="137"/>
      <c r="F20" s="138" t="str">
        <f t="shared" si="3"/>
        <v/>
      </c>
      <c r="G20" s="179" t="str">
        <f t="shared" si="0"/>
        <v/>
      </c>
      <c r="H20" s="139"/>
      <c r="I20" s="180" t="str">
        <f t="shared" si="4"/>
        <v/>
      </c>
      <c r="J20" s="179" t="str">
        <f t="shared" si="2"/>
        <v/>
      </c>
    </row>
    <row r="21" spans="1:10" ht="16" customHeight="1" x14ac:dyDescent="0.35">
      <c r="A21" s="177"/>
      <c r="B21" s="134"/>
      <c r="C21" s="178"/>
      <c r="D21" s="136"/>
      <c r="E21" s="137"/>
      <c r="F21" s="138" t="str">
        <f t="shared" si="3"/>
        <v/>
      </c>
      <c r="G21" s="179" t="str">
        <f t="shared" si="0"/>
        <v/>
      </c>
      <c r="H21" s="139"/>
      <c r="I21" s="180" t="str">
        <f t="shared" si="4"/>
        <v/>
      </c>
      <c r="J21" s="179" t="str">
        <f t="shared" si="2"/>
        <v/>
      </c>
    </row>
    <row r="22" spans="1:10" ht="16" customHeight="1" x14ac:dyDescent="0.35">
      <c r="A22" s="177"/>
      <c r="B22" s="134"/>
      <c r="C22" s="178"/>
      <c r="D22" s="136"/>
      <c r="E22" s="137"/>
      <c r="F22" s="138" t="str">
        <f t="shared" si="3"/>
        <v/>
      </c>
      <c r="G22" s="179" t="str">
        <f t="shared" si="0"/>
        <v/>
      </c>
      <c r="H22" s="139"/>
      <c r="I22" s="180" t="str">
        <f t="shared" si="4"/>
        <v/>
      </c>
      <c r="J22" s="179" t="str">
        <f t="shared" si="2"/>
        <v/>
      </c>
    </row>
    <row r="23" spans="1:10" ht="16" customHeight="1" x14ac:dyDescent="0.35">
      <c r="A23" s="177"/>
      <c r="B23" s="134"/>
      <c r="C23" s="178"/>
      <c r="D23" s="136"/>
      <c r="E23" s="137"/>
      <c r="F23" s="138" t="str">
        <f t="shared" si="3"/>
        <v/>
      </c>
      <c r="G23" s="179" t="str">
        <f t="shared" si="0"/>
        <v/>
      </c>
      <c r="H23" s="139"/>
      <c r="I23" s="180" t="str">
        <f t="shared" si="4"/>
        <v/>
      </c>
      <c r="J23" s="179" t="str">
        <f t="shared" si="2"/>
        <v/>
      </c>
    </row>
    <row r="24" spans="1:10" ht="16" customHeight="1" x14ac:dyDescent="0.35">
      <c r="A24" s="177"/>
      <c r="B24" s="134"/>
      <c r="C24" s="178"/>
      <c r="D24" s="136"/>
      <c r="E24" s="137"/>
      <c r="F24" s="138" t="str">
        <f t="shared" si="3"/>
        <v/>
      </c>
      <c r="G24" s="179" t="str">
        <f t="shared" si="0"/>
        <v/>
      </c>
      <c r="H24" s="139"/>
      <c r="I24" s="180" t="str">
        <f t="shared" si="4"/>
        <v/>
      </c>
      <c r="J24" s="179" t="str">
        <f t="shared" si="2"/>
        <v/>
      </c>
    </row>
    <row r="25" spans="1:10" ht="16" customHeight="1" x14ac:dyDescent="0.35">
      <c r="A25" s="177"/>
      <c r="B25" s="134"/>
      <c r="C25" s="178"/>
      <c r="D25" s="136"/>
      <c r="E25" s="137"/>
      <c r="F25" s="138" t="str">
        <f t="shared" si="3"/>
        <v/>
      </c>
      <c r="G25" s="179" t="str">
        <f t="shared" si="0"/>
        <v/>
      </c>
      <c r="H25" s="139"/>
      <c r="I25" s="180" t="str">
        <f t="shared" si="4"/>
        <v/>
      </c>
      <c r="J25" s="179" t="str">
        <f t="shared" si="2"/>
        <v/>
      </c>
    </row>
    <row r="26" spans="1:10" ht="16" customHeight="1" x14ac:dyDescent="0.35">
      <c r="A26" s="177"/>
      <c r="B26" s="134"/>
      <c r="C26" s="178"/>
      <c r="D26" s="136"/>
      <c r="E26" s="137"/>
      <c r="F26" s="138" t="str">
        <f t="shared" si="3"/>
        <v/>
      </c>
      <c r="G26" s="179" t="str">
        <f t="shared" si="0"/>
        <v/>
      </c>
      <c r="H26" s="139"/>
      <c r="I26" s="180" t="str">
        <f t="shared" si="4"/>
        <v/>
      </c>
      <c r="J26" s="179" t="str">
        <f t="shared" si="2"/>
        <v/>
      </c>
    </row>
    <row r="27" spans="1:10" ht="16" customHeight="1" x14ac:dyDescent="0.35">
      <c r="A27" s="177"/>
      <c r="B27" s="134"/>
      <c r="C27" s="178"/>
      <c r="D27" s="136"/>
      <c r="E27" s="137"/>
      <c r="F27" s="138" t="str">
        <f t="shared" si="3"/>
        <v/>
      </c>
      <c r="G27" s="179" t="str">
        <f t="shared" si="0"/>
        <v/>
      </c>
      <c r="H27" s="139"/>
      <c r="I27" s="180" t="str">
        <f t="shared" si="4"/>
        <v/>
      </c>
      <c r="J27" s="179" t="str">
        <f t="shared" si="2"/>
        <v/>
      </c>
    </row>
    <row r="28" spans="1:10" ht="16" customHeight="1" x14ac:dyDescent="0.35">
      <c r="A28" s="177"/>
      <c r="B28" s="134"/>
      <c r="C28" s="178"/>
      <c r="D28" s="136"/>
      <c r="E28" s="137"/>
      <c r="F28" s="138" t="str">
        <f t="shared" si="3"/>
        <v/>
      </c>
      <c r="G28" s="179" t="str">
        <f t="shared" si="0"/>
        <v/>
      </c>
      <c r="H28" s="139"/>
      <c r="I28" s="180" t="str">
        <f t="shared" si="4"/>
        <v/>
      </c>
      <c r="J28" s="179" t="str">
        <f t="shared" si="2"/>
        <v/>
      </c>
    </row>
    <row r="29" spans="1:10" ht="16" customHeight="1" x14ac:dyDescent="0.35">
      <c r="A29" s="177"/>
      <c r="B29" s="134"/>
      <c r="C29" s="178"/>
      <c r="D29" s="136"/>
      <c r="E29" s="137"/>
      <c r="F29" s="138" t="str">
        <f t="shared" si="3"/>
        <v/>
      </c>
      <c r="G29" s="179" t="str">
        <f t="shared" si="0"/>
        <v/>
      </c>
      <c r="H29" s="139"/>
      <c r="I29" s="180" t="str">
        <f t="shared" si="4"/>
        <v/>
      </c>
      <c r="J29" s="179" t="str">
        <f t="shared" si="2"/>
        <v/>
      </c>
    </row>
    <row r="30" spans="1:10" ht="16" customHeight="1" x14ac:dyDescent="0.35">
      <c r="A30" s="177"/>
      <c r="B30" s="134"/>
      <c r="C30" s="178"/>
      <c r="D30" s="136"/>
      <c r="E30" s="137"/>
      <c r="F30" s="138" t="str">
        <f t="shared" si="3"/>
        <v/>
      </c>
      <c r="G30" s="179" t="str">
        <f t="shared" si="0"/>
        <v/>
      </c>
      <c r="H30" s="139"/>
      <c r="I30" s="180" t="str">
        <f t="shared" si="4"/>
        <v/>
      </c>
      <c r="J30" s="179" t="str">
        <f t="shared" si="2"/>
        <v/>
      </c>
    </row>
    <row r="31" spans="1:10" ht="16" customHeight="1" x14ac:dyDescent="0.35">
      <c r="A31" s="177"/>
      <c r="B31" s="134"/>
      <c r="C31" s="178"/>
      <c r="D31" s="136"/>
      <c r="E31" s="137"/>
      <c r="F31" s="138" t="str">
        <f t="shared" si="3"/>
        <v/>
      </c>
      <c r="G31" s="179" t="str">
        <f t="shared" si="0"/>
        <v/>
      </c>
      <c r="H31" s="139"/>
      <c r="I31" s="180" t="str">
        <f t="shared" si="4"/>
        <v/>
      </c>
      <c r="J31" s="179" t="str">
        <f t="shared" si="2"/>
        <v/>
      </c>
    </row>
    <row r="32" spans="1:10" ht="16" customHeight="1" x14ac:dyDescent="0.35">
      <c r="A32" s="177"/>
      <c r="B32" s="134"/>
      <c r="C32" s="178"/>
      <c r="D32" s="136"/>
      <c r="E32" s="137"/>
      <c r="F32" s="138" t="str">
        <f t="shared" si="3"/>
        <v/>
      </c>
      <c r="G32" s="179" t="str">
        <f t="shared" si="0"/>
        <v/>
      </c>
      <c r="H32" s="139"/>
      <c r="I32" s="180" t="str">
        <f t="shared" si="4"/>
        <v/>
      </c>
      <c r="J32" s="179" t="str">
        <f t="shared" si="2"/>
        <v/>
      </c>
    </row>
    <row r="33" spans="1:10" ht="16" customHeight="1" x14ac:dyDescent="0.35">
      <c r="A33" s="177"/>
      <c r="B33" s="134"/>
      <c r="C33" s="178"/>
      <c r="D33" s="136"/>
      <c r="E33" s="137"/>
      <c r="F33" s="138" t="str">
        <f t="shared" si="3"/>
        <v/>
      </c>
      <c r="G33" s="179" t="str">
        <f t="shared" si="0"/>
        <v/>
      </c>
      <c r="H33" s="139"/>
      <c r="I33" s="180" t="str">
        <f t="shared" si="4"/>
        <v/>
      </c>
      <c r="J33" s="179" t="str">
        <f t="shared" si="2"/>
        <v/>
      </c>
    </row>
    <row r="34" spans="1:10" ht="16" customHeight="1" x14ac:dyDescent="0.35">
      <c r="A34" s="177"/>
      <c r="B34" s="134"/>
      <c r="C34" s="178"/>
      <c r="D34" s="136"/>
      <c r="E34" s="137"/>
      <c r="F34" s="138" t="str">
        <f t="shared" si="3"/>
        <v/>
      </c>
      <c r="G34" s="179" t="str">
        <f t="shared" si="0"/>
        <v/>
      </c>
      <c r="H34" s="139"/>
      <c r="I34" s="180" t="str">
        <f t="shared" si="4"/>
        <v/>
      </c>
      <c r="J34" s="179" t="str">
        <f t="shared" si="2"/>
        <v/>
      </c>
    </row>
    <row r="35" spans="1:10" ht="16" customHeight="1" x14ac:dyDescent="0.35">
      <c r="A35" s="177"/>
      <c r="B35" s="134"/>
      <c r="C35" s="178"/>
      <c r="D35" s="136"/>
      <c r="E35" s="137"/>
      <c r="F35" s="138" t="str">
        <f t="shared" si="3"/>
        <v/>
      </c>
      <c r="G35" s="179" t="str">
        <f t="shared" si="0"/>
        <v/>
      </c>
      <c r="H35" s="139"/>
      <c r="I35" s="180" t="str">
        <f t="shared" si="4"/>
        <v/>
      </c>
      <c r="J35" s="179" t="str">
        <f t="shared" si="2"/>
        <v/>
      </c>
    </row>
    <row r="36" spans="1:10" ht="16" customHeight="1" x14ac:dyDescent="0.35">
      <c r="A36" s="177"/>
      <c r="B36" s="134"/>
      <c r="C36" s="178"/>
      <c r="D36" s="136"/>
      <c r="E36" s="137"/>
      <c r="F36" s="138" t="str">
        <f t="shared" si="3"/>
        <v/>
      </c>
      <c r="G36" s="179" t="str">
        <f t="shared" si="0"/>
        <v/>
      </c>
      <c r="H36" s="139"/>
      <c r="I36" s="180" t="str">
        <f t="shared" si="4"/>
        <v/>
      </c>
      <c r="J36" s="179" t="str">
        <f t="shared" si="2"/>
        <v/>
      </c>
    </row>
    <row r="37" spans="1:10" ht="16" customHeight="1" x14ac:dyDescent="0.35">
      <c r="A37" s="177"/>
      <c r="B37" s="134"/>
      <c r="C37" s="178"/>
      <c r="D37" s="136"/>
      <c r="E37" s="137"/>
      <c r="F37" s="138" t="str">
        <f t="shared" si="3"/>
        <v/>
      </c>
      <c r="G37" s="179" t="str">
        <f t="shared" si="0"/>
        <v/>
      </c>
      <c r="H37" s="139"/>
      <c r="I37" s="180" t="str">
        <f t="shared" si="4"/>
        <v/>
      </c>
      <c r="J37" s="179" t="str">
        <f t="shared" si="2"/>
        <v/>
      </c>
    </row>
    <row r="38" spans="1:10" ht="16" customHeight="1" x14ac:dyDescent="0.35">
      <c r="A38" s="177"/>
      <c r="B38" s="134"/>
      <c r="C38" s="178"/>
      <c r="D38" s="136"/>
      <c r="E38" s="137"/>
      <c r="F38" s="138" t="str">
        <f t="shared" si="3"/>
        <v/>
      </c>
      <c r="G38" s="179" t="str">
        <f t="shared" si="0"/>
        <v/>
      </c>
      <c r="H38" s="139"/>
      <c r="I38" s="180" t="str">
        <f t="shared" si="4"/>
        <v/>
      </c>
      <c r="J38" s="179" t="str">
        <f t="shared" si="2"/>
        <v/>
      </c>
    </row>
    <row r="39" spans="1:10" ht="16" customHeight="1" x14ac:dyDescent="0.35">
      <c r="A39" s="177"/>
      <c r="B39" s="134"/>
      <c r="C39" s="178"/>
      <c r="D39" s="136"/>
      <c r="E39" s="137"/>
      <c r="F39" s="138" t="str">
        <f t="shared" si="3"/>
        <v/>
      </c>
      <c r="G39" s="179" t="str">
        <f t="shared" si="0"/>
        <v/>
      </c>
      <c r="H39" s="139"/>
      <c r="I39" s="180" t="str">
        <f t="shared" si="4"/>
        <v/>
      </c>
      <c r="J39" s="179" t="str">
        <f t="shared" si="2"/>
        <v/>
      </c>
    </row>
    <row r="40" spans="1:10" ht="16" customHeight="1" x14ac:dyDescent="0.35">
      <c r="A40" s="177"/>
      <c r="B40" s="134"/>
      <c r="C40" s="178"/>
      <c r="D40" s="136"/>
      <c r="E40" s="137"/>
      <c r="F40" s="138" t="str">
        <f t="shared" si="3"/>
        <v/>
      </c>
      <c r="G40" s="179" t="str">
        <f t="shared" si="0"/>
        <v/>
      </c>
      <c r="H40" s="139"/>
      <c r="I40" s="180" t="str">
        <f t="shared" si="4"/>
        <v/>
      </c>
      <c r="J40" s="179" t="str">
        <f t="shared" si="2"/>
        <v/>
      </c>
    </row>
    <row r="41" spans="1:10" ht="16" customHeight="1" x14ac:dyDescent="0.35">
      <c r="A41" s="177"/>
      <c r="B41" s="134"/>
      <c r="C41" s="178"/>
      <c r="D41" s="136"/>
      <c r="E41" s="137"/>
      <c r="F41" s="138" t="str">
        <f t="shared" si="3"/>
        <v/>
      </c>
      <c r="G41" s="179" t="str">
        <f t="shared" si="0"/>
        <v/>
      </c>
      <c r="H41" s="139"/>
      <c r="I41" s="180" t="str">
        <f t="shared" si="4"/>
        <v/>
      </c>
      <c r="J41" s="179" t="str">
        <f t="shared" si="2"/>
        <v/>
      </c>
    </row>
    <row r="42" spans="1:10" ht="16" customHeight="1" x14ac:dyDescent="0.35">
      <c r="A42" s="177"/>
      <c r="B42" s="134"/>
      <c r="C42" s="178"/>
      <c r="D42" s="136"/>
      <c r="E42" s="137"/>
      <c r="F42" s="138" t="str">
        <f t="shared" si="3"/>
        <v/>
      </c>
      <c r="G42" s="179" t="str">
        <f t="shared" si="0"/>
        <v/>
      </c>
      <c r="H42" s="139"/>
      <c r="I42" s="180" t="str">
        <f t="shared" si="4"/>
        <v/>
      </c>
      <c r="J42" s="179" t="str">
        <f t="shared" si="2"/>
        <v/>
      </c>
    </row>
    <row r="43" spans="1:10" ht="16" customHeight="1" x14ac:dyDescent="0.35">
      <c r="A43" s="177"/>
      <c r="B43" s="134"/>
      <c r="C43" s="178"/>
      <c r="D43" s="136"/>
      <c r="E43" s="137"/>
      <c r="F43" s="138" t="str">
        <f t="shared" si="3"/>
        <v/>
      </c>
      <c r="G43" s="179" t="str">
        <f t="shared" si="0"/>
        <v/>
      </c>
      <c r="H43" s="139"/>
      <c r="I43" s="180" t="str">
        <f t="shared" si="4"/>
        <v/>
      </c>
      <c r="J43" s="179" t="str">
        <f t="shared" si="2"/>
        <v/>
      </c>
    </row>
    <row r="44" spans="1:10" ht="16" customHeight="1" x14ac:dyDescent="0.35">
      <c r="A44" s="177"/>
      <c r="B44" s="134"/>
      <c r="C44" s="178"/>
      <c r="D44" s="136"/>
      <c r="E44" s="137"/>
      <c r="F44" s="138" t="str">
        <f t="shared" si="3"/>
        <v/>
      </c>
      <c r="G44" s="179" t="str">
        <f t="shared" si="0"/>
        <v/>
      </c>
      <c r="H44" s="139"/>
      <c r="I44" s="180" t="str">
        <f t="shared" si="4"/>
        <v/>
      </c>
      <c r="J44" s="179" t="str">
        <f t="shared" si="2"/>
        <v/>
      </c>
    </row>
    <row r="45" spans="1:10" ht="16" customHeight="1" x14ac:dyDescent="0.35">
      <c r="A45" s="177"/>
      <c r="B45" s="134"/>
      <c r="C45" s="178"/>
      <c r="D45" s="136"/>
      <c r="E45" s="137"/>
      <c r="F45" s="138" t="str">
        <f t="shared" si="3"/>
        <v/>
      </c>
      <c r="G45" s="179" t="str">
        <f t="shared" si="0"/>
        <v/>
      </c>
      <c r="H45" s="139"/>
      <c r="I45" s="180" t="str">
        <f t="shared" si="4"/>
        <v/>
      </c>
      <c r="J45" s="179" t="str">
        <f t="shared" si="2"/>
        <v/>
      </c>
    </row>
    <row r="46" spans="1:10" ht="16" customHeight="1" x14ac:dyDescent="0.35">
      <c r="A46" s="177"/>
      <c r="B46" s="134"/>
      <c r="C46" s="178"/>
      <c r="D46" s="136"/>
      <c r="E46" s="137"/>
      <c r="F46" s="138" t="str">
        <f t="shared" si="3"/>
        <v/>
      </c>
      <c r="G46" s="179" t="str">
        <f t="shared" si="0"/>
        <v/>
      </c>
      <c r="H46" s="139"/>
      <c r="I46" s="180" t="str">
        <f t="shared" si="4"/>
        <v/>
      </c>
      <c r="J46" s="179" t="str">
        <f t="shared" si="2"/>
        <v/>
      </c>
    </row>
    <row r="47" spans="1:10" ht="16" customHeight="1" x14ac:dyDescent="0.35">
      <c r="A47" s="177"/>
      <c r="B47" s="134"/>
      <c r="C47" s="178"/>
      <c r="D47" s="136"/>
      <c r="E47" s="137"/>
      <c r="F47" s="138" t="str">
        <f t="shared" si="3"/>
        <v/>
      </c>
      <c r="G47" s="179" t="str">
        <f t="shared" si="0"/>
        <v/>
      </c>
      <c r="H47" s="139"/>
      <c r="I47" s="180" t="str">
        <f t="shared" si="4"/>
        <v/>
      </c>
      <c r="J47" s="179" t="str">
        <f t="shared" si="2"/>
        <v/>
      </c>
    </row>
    <row r="48" spans="1:10" x14ac:dyDescent="0.35">
      <c r="A48" s="62" t="s">
        <v>234</v>
      </c>
    </row>
  </sheetData>
  <phoneticPr fontId="8" type="noConversion"/>
  <dataValidations count="14">
    <dataValidation type="list" allowBlank="1" showInputMessage="1" showErrorMessage="1" sqref="B8" xr:uid="{00000000-0002-0000-0800-000000000000}">
      <formula1>"Select --&gt;,Elementary, Middle, High, Other"</formula1>
    </dataValidation>
    <dataValidation type="list" allowBlank="1" showInputMessage="1" showErrorMessage="1" sqref="B10" xr:uid="{00000000-0002-0000-0800-000001000000}">
      <formula1>"Select --&gt;,Smaller, Larger"</formula1>
    </dataValidation>
    <dataValidation type="list" allowBlank="1" showInputMessage="1" showErrorMessage="1" sqref="B7" xr:uid="{00000000-0002-0000-0800-000002000000}">
      <formula1>District</formula1>
    </dataValidation>
    <dataValidation type="list" allowBlank="1" showDropDown="1" showInputMessage="1" showErrorMessage="1" prompt="this cell auto-fills" sqref="B3:B6" xr:uid="{00000000-0002-0000-0800-000003000000}">
      <formula1>"++++++++++++++++++"</formula1>
    </dataValidation>
    <dataValidation allowBlank="1" showInputMessage="1" showErrorMessage="1" prompt="name of school" sqref="A17:A47" xr:uid="{00000000-0002-0000-0800-000004000000}"/>
    <dataValidation allowBlank="1" showInputMessage="1" showErrorMessage="1" prompt="state school ID number" sqref="B17:B47" xr:uid="{00000000-0002-0000-0800-000005000000}"/>
    <dataValidation allowBlank="1" showInputMessage="1" showErrorMessage="1" prompt="actual grade levels" sqref="C17:C47" xr:uid="{00000000-0002-0000-0800-000006000000}"/>
    <dataValidation allowBlank="1" showInputMessage="1" showErrorMessage="1" prompt="number of students enrolled" sqref="D17:D47" xr:uid="{00000000-0002-0000-0800-000007000000}"/>
    <dataValidation allowBlank="1" showInputMessage="1" showErrorMessage="1" prompt="Number of staff (FTE)" sqref="E17:E47" xr:uid="{00000000-0002-0000-0800-000008000000}"/>
    <dataValidation type="list" allowBlank="1" showDropDown="1" showInputMessage="1" showErrorMessage="1" prompt="Auto-fills: Number of pupils per 1.0 FTE staff" sqref="F17:F47" xr:uid="{00000000-0002-0000-0800-000009000000}">
      <formula1>"++++++++++++++++++"</formula1>
    </dataValidation>
    <dataValidation allowBlank="1" showInputMessage="1" showErrorMessage="1" prompt="School Allocation for Instructional Supplies &amp; Curriculum Materials" sqref="H17:H47" xr:uid="{00000000-0002-0000-0800-00000A000000}"/>
    <dataValidation type="list" allowBlank="1" showDropDown="1" showInputMessage="1" showErrorMessage="1" prompt="Auto-Fills: Instructional Supplies &amp; Curriculum Materials Per Pupil Amount" sqref="I17:I47" xr:uid="{00000000-0002-0000-0800-00000B000000}">
      <formula1>"++++++++++++++++++"</formula1>
    </dataValidation>
    <dataValidation allowBlank="1" showInputMessage="1" showErrorMessage="1" prompt="enter grade span, if &quot;other&quot;" sqref="B9" xr:uid="{00000000-0002-0000-0800-00000C000000}"/>
    <dataValidation allowBlank="1" showInputMessage="1" showErrorMessage="1" prompt="this cell auto-fills" sqref="G17:G47 J17:J47" xr:uid="{00000000-0002-0000-0800-00000D000000}"/>
  </dataValidations>
  <printOptions horizontalCentered="1"/>
  <pageMargins left="0.25" right="0.25" top="0.75" bottom="0.5" header="0" footer="0"/>
  <pageSetup scale="75" orientation="landscape" r:id="rId1"/>
  <headerFooter>
    <oddHeader>&amp;L&amp;G&amp;R&amp;"Times New Roman,Bold"&amp;18Report of Comparability
&amp;14in the Distribution of State &amp;&amp; Local Funds</oddHeader>
    <oddFooter>&amp;L&amp;"Times New Roman,Regular"&amp;9Form # 05-12-021
Alaska Department of Education &amp;&amp; Early Development&amp;R&amp;"Times New Roman,Regular"&amp;9&amp;A
Page &amp;P of &amp;N</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Cover Page</vt:lpstr>
      <vt:lpstr>Comparability Guidance</vt:lpstr>
      <vt:lpstr>Section I</vt:lpstr>
      <vt:lpstr>Sections II - Part 1</vt:lpstr>
      <vt:lpstr>Section II - Part 2</vt:lpstr>
      <vt:lpstr>Sections III &amp; IV</vt:lpstr>
      <vt:lpstr>Method A - Instructions</vt:lpstr>
      <vt:lpstr>Method A - Non-Title I Schools</vt:lpstr>
      <vt:lpstr>Method A - Title I Schools</vt:lpstr>
      <vt:lpstr>Method A - ONLY Title I Schools</vt:lpstr>
      <vt:lpstr>Method B - Instructions</vt:lpstr>
      <vt:lpstr>Method B - Non-Title I Schools</vt:lpstr>
      <vt:lpstr>Method B - Title I Schools</vt:lpstr>
      <vt:lpstr>Method B - ONLY Title I Schools</vt:lpstr>
      <vt:lpstr>District Policy Checklist</vt:lpstr>
      <vt:lpstr>Lists</vt:lpstr>
      <vt:lpstr>District</vt:lpstr>
      <vt:lpstr>'Sections II - Part 1'!Print_Area</vt:lpstr>
      <vt:lpstr>'Sections III &amp; IV'!Print_Area</vt:lpstr>
      <vt:lpstr>'Comparability Guidance'!Print_Titles</vt:lpstr>
      <vt:lpstr>'District Policy Checklist'!Print_Titles</vt:lpstr>
      <vt:lpstr>'Method A - Instructions'!Print_Titles</vt:lpstr>
      <vt:lpstr>'Method A - Non-Title I Schools'!Print_Titles</vt:lpstr>
      <vt:lpstr>'Method A - ONLY Title I Schools'!Print_Titles</vt:lpstr>
      <vt:lpstr>'Method A - Title I Schools'!Print_Titles</vt:lpstr>
      <vt:lpstr>'Method B - Instructions'!Print_Titles</vt:lpstr>
      <vt:lpstr>'Method B - Non-Title I Schools'!Print_Titles</vt:lpstr>
      <vt:lpstr>'Method B - ONLY Title I Schools'!Print_Titles</vt:lpstr>
      <vt:lpstr>'Method B - Title I Schools'!Print_Titles</vt:lpstr>
      <vt:lpstr>'Section II - Part 2'!Print_Titles</vt:lpstr>
      <vt:lpstr>'Sections II - Part 1'!Print_Titles</vt:lpstr>
      <vt:lpstr>'Sections III &amp; IV'!Print_Titles</vt:lpstr>
      <vt:lpstr>SchoolYear</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 of Comparability</dc:title>
  <dc:creator>Alaska Department of Education</dc:creator>
  <cp:lastModifiedBy>Preziosi, Courtney G (EED)</cp:lastModifiedBy>
  <cp:lastPrinted>2022-01-05T19:03:01Z</cp:lastPrinted>
  <dcterms:created xsi:type="dcterms:W3CDTF">1997-10-16T18:17:48Z</dcterms:created>
  <dcterms:modified xsi:type="dcterms:W3CDTF">2026-01-14T18:22:58Z</dcterms:modified>
</cp:coreProperties>
</file>